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lo\Desktop\VÉRTICES\2025\Prefeituras - 2025\Prefeitura de Altinho\PAD 4-2025 - Construção Creche Tipo 2 - Padrão FNDE\"/>
    </mc:Choice>
  </mc:AlternateContent>
  <xr:revisionPtr revIDLastSave="0" documentId="13_ncr:1_{86979033-A623-4027-84D1-4EA9E11F5A7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M" sheetId="1" r:id="rId1"/>
    <sheet name="CFF-BM" sheetId="2" r:id="rId2"/>
  </sheets>
  <calcPr calcId="191029"/>
</workbook>
</file>

<file path=xl/calcChain.xml><?xml version="1.0" encoding="utf-8"?>
<calcChain xmlns="http://schemas.openxmlformats.org/spreadsheetml/2006/main">
  <c r="K478" i="1" l="1"/>
  <c r="Q478" i="1" s="1"/>
  <c r="L478" i="1" s="1"/>
  <c r="F478" i="1"/>
  <c r="K477" i="1"/>
  <c r="Q477" i="1" s="1"/>
  <c r="L477" i="1" s="1"/>
  <c r="L476" i="1" s="1"/>
  <c r="F477" i="1"/>
  <c r="K475" i="1"/>
  <c r="Q475" i="1" s="1"/>
  <c r="L475" i="1" s="1"/>
  <c r="F475" i="1"/>
  <c r="K474" i="1"/>
  <c r="Q474" i="1" s="1"/>
  <c r="L474" i="1" s="1"/>
  <c r="F474" i="1"/>
  <c r="K473" i="1"/>
  <c r="Q473" i="1" s="1"/>
  <c r="L473" i="1" s="1"/>
  <c r="F473" i="1"/>
  <c r="K472" i="1"/>
  <c r="Q472" i="1" s="1"/>
  <c r="L472" i="1" s="1"/>
  <c r="F472" i="1"/>
  <c r="K471" i="1"/>
  <c r="Q471" i="1" s="1"/>
  <c r="L471" i="1" s="1"/>
  <c r="F471" i="1"/>
  <c r="K470" i="1"/>
  <c r="Q470" i="1" s="1"/>
  <c r="L470" i="1" s="1"/>
  <c r="F470" i="1"/>
  <c r="K469" i="1"/>
  <c r="Q469" i="1" s="1"/>
  <c r="L469" i="1" s="1"/>
  <c r="F469" i="1"/>
  <c r="K468" i="1"/>
  <c r="Q468" i="1" s="1"/>
  <c r="L468" i="1" s="1"/>
  <c r="F468" i="1"/>
  <c r="K467" i="1"/>
  <c r="Q467" i="1" s="1"/>
  <c r="L467" i="1" s="1"/>
  <c r="F467" i="1"/>
  <c r="K465" i="1"/>
  <c r="Q465" i="1" s="1"/>
  <c r="L465" i="1" s="1"/>
  <c r="F465" i="1"/>
  <c r="K464" i="1"/>
  <c r="Q464" i="1" s="1"/>
  <c r="L464" i="1" s="1"/>
  <c r="F464" i="1"/>
  <c r="K463" i="1"/>
  <c r="Q463" i="1" s="1"/>
  <c r="L463" i="1" s="1"/>
  <c r="F463" i="1"/>
  <c r="K462" i="1"/>
  <c r="Q462" i="1" s="1"/>
  <c r="L462" i="1" s="1"/>
  <c r="F462" i="1"/>
  <c r="K461" i="1"/>
  <c r="Q461" i="1" s="1"/>
  <c r="L461" i="1" s="1"/>
  <c r="F461" i="1"/>
  <c r="K460" i="1"/>
  <c r="Q460" i="1" s="1"/>
  <c r="L460" i="1" s="1"/>
  <c r="F460" i="1"/>
  <c r="K459" i="1"/>
  <c r="Q459" i="1" s="1"/>
  <c r="L459" i="1" s="1"/>
  <c r="F459" i="1"/>
  <c r="K458" i="1"/>
  <c r="Q458" i="1" s="1"/>
  <c r="L458" i="1" s="1"/>
  <c r="F458" i="1"/>
  <c r="K457" i="1"/>
  <c r="Q457" i="1" s="1"/>
  <c r="L457" i="1" s="1"/>
  <c r="F457" i="1"/>
  <c r="K456" i="1"/>
  <c r="Q456" i="1" s="1"/>
  <c r="L456" i="1" s="1"/>
  <c r="F456" i="1"/>
  <c r="K455" i="1"/>
  <c r="Q455" i="1" s="1"/>
  <c r="L455" i="1" s="1"/>
  <c r="F455" i="1"/>
  <c r="K454" i="1"/>
  <c r="Q454" i="1" s="1"/>
  <c r="L454" i="1" s="1"/>
  <c r="F454" i="1"/>
  <c r="K453" i="1"/>
  <c r="Q453" i="1" s="1"/>
  <c r="L453" i="1" s="1"/>
  <c r="F453" i="1"/>
  <c r="K452" i="1"/>
  <c r="Q452" i="1" s="1"/>
  <c r="L452" i="1" s="1"/>
  <c r="F452" i="1"/>
  <c r="K451" i="1"/>
  <c r="Q451" i="1" s="1"/>
  <c r="L451" i="1" s="1"/>
  <c r="F451" i="1"/>
  <c r="K449" i="1"/>
  <c r="Q449" i="1" s="1"/>
  <c r="L449" i="1" s="1"/>
  <c r="F449" i="1"/>
  <c r="K448" i="1"/>
  <c r="Q448" i="1" s="1"/>
  <c r="L448" i="1" s="1"/>
  <c r="F448" i="1"/>
  <c r="K446" i="1"/>
  <c r="Q446" i="1" s="1"/>
  <c r="L446" i="1" s="1"/>
  <c r="F446" i="1"/>
  <c r="K445" i="1"/>
  <c r="Q445" i="1" s="1"/>
  <c r="L445" i="1" s="1"/>
  <c r="F445" i="1"/>
  <c r="K444" i="1"/>
  <c r="Q444" i="1" s="1"/>
  <c r="L444" i="1" s="1"/>
  <c r="F444" i="1"/>
  <c r="K443" i="1"/>
  <c r="Q443" i="1" s="1"/>
  <c r="L443" i="1" s="1"/>
  <c r="F443" i="1"/>
  <c r="K442" i="1"/>
  <c r="Q442" i="1" s="1"/>
  <c r="L442" i="1" s="1"/>
  <c r="F442" i="1"/>
  <c r="K441" i="1"/>
  <c r="Q441" i="1" s="1"/>
  <c r="L441" i="1" s="1"/>
  <c r="F441" i="1"/>
  <c r="K440" i="1"/>
  <c r="Q440" i="1" s="1"/>
  <c r="L440" i="1" s="1"/>
  <c r="F440" i="1"/>
  <c r="K439" i="1"/>
  <c r="Q439" i="1" s="1"/>
  <c r="L439" i="1" s="1"/>
  <c r="F439" i="1"/>
  <c r="K438" i="1"/>
  <c r="Q438" i="1" s="1"/>
  <c r="L438" i="1" s="1"/>
  <c r="F438" i="1"/>
  <c r="K437" i="1"/>
  <c r="Q437" i="1" s="1"/>
  <c r="L437" i="1" s="1"/>
  <c r="F437" i="1"/>
  <c r="K436" i="1"/>
  <c r="Q436" i="1" s="1"/>
  <c r="L436" i="1" s="1"/>
  <c r="F436" i="1"/>
  <c r="K435" i="1"/>
  <c r="Q435" i="1" s="1"/>
  <c r="L435" i="1" s="1"/>
  <c r="F435" i="1"/>
  <c r="K434" i="1"/>
  <c r="Q434" i="1" s="1"/>
  <c r="L434" i="1" s="1"/>
  <c r="F434" i="1"/>
  <c r="K433" i="1"/>
  <c r="Q433" i="1" s="1"/>
  <c r="L433" i="1" s="1"/>
  <c r="F433" i="1"/>
  <c r="K432" i="1"/>
  <c r="Q432" i="1" s="1"/>
  <c r="L432" i="1" s="1"/>
  <c r="F432" i="1"/>
  <c r="K431" i="1"/>
  <c r="Q431" i="1" s="1"/>
  <c r="L431" i="1" s="1"/>
  <c r="F431" i="1"/>
  <c r="K430" i="1"/>
  <c r="Q430" i="1" s="1"/>
  <c r="L430" i="1" s="1"/>
  <c r="F430" i="1"/>
  <c r="K429" i="1"/>
  <c r="Q429" i="1" s="1"/>
  <c r="L429" i="1" s="1"/>
  <c r="F429" i="1"/>
  <c r="K428" i="1"/>
  <c r="Q428" i="1" s="1"/>
  <c r="L428" i="1" s="1"/>
  <c r="F428" i="1"/>
  <c r="K427" i="1"/>
  <c r="Q427" i="1" s="1"/>
  <c r="L427" i="1" s="1"/>
  <c r="F427" i="1"/>
  <c r="K425" i="1"/>
  <c r="Q425" i="1" s="1"/>
  <c r="L425" i="1" s="1"/>
  <c r="F425" i="1"/>
  <c r="K424" i="1"/>
  <c r="Q424" i="1" s="1"/>
  <c r="L424" i="1" s="1"/>
  <c r="F424" i="1"/>
  <c r="K423" i="1"/>
  <c r="Q423" i="1" s="1"/>
  <c r="L423" i="1" s="1"/>
  <c r="F423" i="1"/>
  <c r="K422" i="1"/>
  <c r="Q422" i="1" s="1"/>
  <c r="L422" i="1" s="1"/>
  <c r="F422" i="1"/>
  <c r="K421" i="1"/>
  <c r="Q421" i="1" s="1"/>
  <c r="L421" i="1" s="1"/>
  <c r="F421" i="1"/>
  <c r="Q420" i="1"/>
  <c r="L420" i="1" s="1"/>
  <c r="K420" i="1"/>
  <c r="F420" i="1"/>
  <c r="K419" i="1"/>
  <c r="Q419" i="1" s="1"/>
  <c r="L419" i="1" s="1"/>
  <c r="F419" i="1"/>
  <c r="K418" i="1"/>
  <c r="Q418" i="1" s="1"/>
  <c r="L418" i="1" s="1"/>
  <c r="F418" i="1"/>
  <c r="K417" i="1"/>
  <c r="Q417" i="1" s="1"/>
  <c r="L417" i="1" s="1"/>
  <c r="F417" i="1"/>
  <c r="K415" i="1"/>
  <c r="Q415" i="1" s="1"/>
  <c r="L415" i="1" s="1"/>
  <c r="F415" i="1"/>
  <c r="K414" i="1"/>
  <c r="Q414" i="1" s="1"/>
  <c r="L414" i="1" s="1"/>
  <c r="F414" i="1"/>
  <c r="K413" i="1"/>
  <c r="Q413" i="1" s="1"/>
  <c r="L413" i="1" s="1"/>
  <c r="F413" i="1"/>
  <c r="K412" i="1"/>
  <c r="Q412" i="1" s="1"/>
  <c r="L412" i="1" s="1"/>
  <c r="F412" i="1"/>
  <c r="K411" i="1"/>
  <c r="Q411" i="1" s="1"/>
  <c r="L411" i="1" s="1"/>
  <c r="F411" i="1"/>
  <c r="K410" i="1"/>
  <c r="Q410" i="1" s="1"/>
  <c r="L410" i="1" s="1"/>
  <c r="F410" i="1"/>
  <c r="K409" i="1"/>
  <c r="Q409" i="1" s="1"/>
  <c r="L409" i="1" s="1"/>
  <c r="F409" i="1"/>
  <c r="K408" i="1"/>
  <c r="Q408" i="1" s="1"/>
  <c r="L408" i="1" s="1"/>
  <c r="F408" i="1"/>
  <c r="K407" i="1"/>
  <c r="Q407" i="1" s="1"/>
  <c r="L407" i="1" s="1"/>
  <c r="F407" i="1"/>
  <c r="K406" i="1"/>
  <c r="Q406" i="1" s="1"/>
  <c r="L406" i="1" s="1"/>
  <c r="F406" i="1"/>
  <c r="K405" i="1"/>
  <c r="Q405" i="1" s="1"/>
  <c r="L405" i="1" s="1"/>
  <c r="F405" i="1"/>
  <c r="K404" i="1"/>
  <c r="Q404" i="1" s="1"/>
  <c r="L404" i="1" s="1"/>
  <c r="F404" i="1"/>
  <c r="K403" i="1"/>
  <c r="Q403" i="1" s="1"/>
  <c r="L403" i="1" s="1"/>
  <c r="F403" i="1"/>
  <c r="K402" i="1"/>
  <c r="Q402" i="1" s="1"/>
  <c r="L402" i="1" s="1"/>
  <c r="F402" i="1"/>
  <c r="K401" i="1"/>
  <c r="Q401" i="1" s="1"/>
  <c r="L401" i="1" s="1"/>
  <c r="F401" i="1"/>
  <c r="K400" i="1"/>
  <c r="Q400" i="1" s="1"/>
  <c r="L400" i="1" s="1"/>
  <c r="F400" i="1"/>
  <c r="K399" i="1"/>
  <c r="Q399" i="1" s="1"/>
  <c r="L399" i="1" s="1"/>
  <c r="F399" i="1"/>
  <c r="K398" i="1"/>
  <c r="Q398" i="1" s="1"/>
  <c r="L398" i="1" s="1"/>
  <c r="F398" i="1"/>
  <c r="K397" i="1"/>
  <c r="Q397" i="1" s="1"/>
  <c r="L397" i="1" s="1"/>
  <c r="F397" i="1"/>
  <c r="K396" i="1"/>
  <c r="Q396" i="1" s="1"/>
  <c r="L396" i="1" s="1"/>
  <c r="F396" i="1"/>
  <c r="K395" i="1"/>
  <c r="Q395" i="1" s="1"/>
  <c r="L395" i="1" s="1"/>
  <c r="F395" i="1"/>
  <c r="K394" i="1"/>
  <c r="Q394" i="1" s="1"/>
  <c r="L394" i="1" s="1"/>
  <c r="F394" i="1"/>
  <c r="K393" i="1"/>
  <c r="Q393" i="1" s="1"/>
  <c r="L393" i="1" s="1"/>
  <c r="F393" i="1"/>
  <c r="K392" i="1"/>
  <c r="Q392" i="1" s="1"/>
  <c r="L392" i="1" s="1"/>
  <c r="F392" i="1"/>
  <c r="K391" i="1"/>
  <c r="Q391" i="1" s="1"/>
  <c r="L391" i="1" s="1"/>
  <c r="F391" i="1"/>
  <c r="K390" i="1"/>
  <c r="Q390" i="1" s="1"/>
  <c r="L390" i="1" s="1"/>
  <c r="F390" i="1"/>
  <c r="K389" i="1"/>
  <c r="Q389" i="1" s="1"/>
  <c r="L389" i="1" s="1"/>
  <c r="F389" i="1"/>
  <c r="K388" i="1"/>
  <c r="Q388" i="1" s="1"/>
  <c r="L388" i="1" s="1"/>
  <c r="F388" i="1"/>
  <c r="K387" i="1"/>
  <c r="Q387" i="1" s="1"/>
  <c r="L387" i="1" s="1"/>
  <c r="F387" i="1"/>
  <c r="K386" i="1"/>
  <c r="Q386" i="1" s="1"/>
  <c r="L386" i="1" s="1"/>
  <c r="F386" i="1"/>
  <c r="K385" i="1"/>
  <c r="Q385" i="1" s="1"/>
  <c r="L385" i="1" s="1"/>
  <c r="F385" i="1"/>
  <c r="K384" i="1"/>
  <c r="Q384" i="1" s="1"/>
  <c r="L384" i="1" s="1"/>
  <c r="F384" i="1"/>
  <c r="K383" i="1"/>
  <c r="Q383" i="1" s="1"/>
  <c r="L383" i="1" s="1"/>
  <c r="F383" i="1"/>
  <c r="K382" i="1"/>
  <c r="Q382" i="1" s="1"/>
  <c r="L382" i="1" s="1"/>
  <c r="F382" i="1"/>
  <c r="Q381" i="1"/>
  <c r="L381" i="1" s="1"/>
  <c r="K381" i="1"/>
  <c r="F381" i="1"/>
  <c r="K380" i="1"/>
  <c r="Q380" i="1" s="1"/>
  <c r="L380" i="1" s="1"/>
  <c r="F380" i="1"/>
  <c r="K379" i="1"/>
  <c r="Q379" i="1" s="1"/>
  <c r="L379" i="1" s="1"/>
  <c r="F379" i="1"/>
  <c r="K378" i="1"/>
  <c r="Q378" i="1" s="1"/>
  <c r="L378" i="1" s="1"/>
  <c r="F378" i="1"/>
  <c r="K377" i="1"/>
  <c r="Q377" i="1" s="1"/>
  <c r="L377" i="1" s="1"/>
  <c r="F377" i="1"/>
  <c r="K376" i="1"/>
  <c r="Q376" i="1" s="1"/>
  <c r="L376" i="1" s="1"/>
  <c r="F376" i="1"/>
  <c r="K375" i="1"/>
  <c r="Q375" i="1" s="1"/>
  <c r="L375" i="1" s="1"/>
  <c r="F375" i="1"/>
  <c r="K374" i="1"/>
  <c r="Q374" i="1" s="1"/>
  <c r="L374" i="1" s="1"/>
  <c r="F374" i="1"/>
  <c r="K373" i="1"/>
  <c r="Q373" i="1" s="1"/>
  <c r="L373" i="1" s="1"/>
  <c r="F373" i="1"/>
  <c r="K372" i="1"/>
  <c r="Q372" i="1" s="1"/>
  <c r="L372" i="1" s="1"/>
  <c r="F372" i="1"/>
  <c r="K371" i="1"/>
  <c r="Q371" i="1" s="1"/>
  <c r="L371" i="1" s="1"/>
  <c r="F371" i="1"/>
  <c r="K370" i="1"/>
  <c r="Q370" i="1" s="1"/>
  <c r="L370" i="1" s="1"/>
  <c r="F370" i="1"/>
  <c r="K369" i="1"/>
  <c r="Q369" i="1" s="1"/>
  <c r="L369" i="1" s="1"/>
  <c r="F369" i="1"/>
  <c r="K368" i="1"/>
  <c r="Q368" i="1" s="1"/>
  <c r="L368" i="1" s="1"/>
  <c r="F368" i="1"/>
  <c r="K367" i="1"/>
  <c r="Q367" i="1" s="1"/>
  <c r="L367" i="1" s="1"/>
  <c r="F367" i="1"/>
  <c r="K366" i="1"/>
  <c r="Q366" i="1" s="1"/>
  <c r="L366" i="1" s="1"/>
  <c r="F366" i="1"/>
  <c r="K365" i="1"/>
  <c r="Q365" i="1" s="1"/>
  <c r="L365" i="1" s="1"/>
  <c r="F365" i="1"/>
  <c r="K364" i="1"/>
  <c r="Q364" i="1" s="1"/>
  <c r="L364" i="1" s="1"/>
  <c r="F364" i="1"/>
  <c r="K363" i="1"/>
  <c r="Q363" i="1" s="1"/>
  <c r="L363" i="1" s="1"/>
  <c r="F363" i="1"/>
  <c r="K361" i="1"/>
  <c r="Q361" i="1" s="1"/>
  <c r="L361" i="1" s="1"/>
  <c r="F361" i="1"/>
  <c r="K360" i="1"/>
  <c r="Q360" i="1" s="1"/>
  <c r="L360" i="1" s="1"/>
  <c r="F360" i="1"/>
  <c r="K359" i="1"/>
  <c r="Q359" i="1" s="1"/>
  <c r="L359" i="1" s="1"/>
  <c r="F359" i="1"/>
  <c r="K358" i="1"/>
  <c r="Q358" i="1" s="1"/>
  <c r="L358" i="1" s="1"/>
  <c r="F358" i="1"/>
  <c r="K357" i="1"/>
  <c r="Q357" i="1" s="1"/>
  <c r="L357" i="1" s="1"/>
  <c r="F357" i="1"/>
  <c r="K356" i="1"/>
  <c r="Q356" i="1" s="1"/>
  <c r="L356" i="1" s="1"/>
  <c r="F356" i="1"/>
  <c r="K355" i="1"/>
  <c r="Q355" i="1" s="1"/>
  <c r="L355" i="1" s="1"/>
  <c r="F355" i="1"/>
  <c r="K354" i="1"/>
  <c r="Q354" i="1" s="1"/>
  <c r="L354" i="1" s="1"/>
  <c r="F354" i="1"/>
  <c r="K353" i="1"/>
  <c r="Q353" i="1" s="1"/>
  <c r="L353" i="1" s="1"/>
  <c r="F353" i="1"/>
  <c r="K352" i="1"/>
  <c r="Q352" i="1" s="1"/>
  <c r="L352" i="1" s="1"/>
  <c r="F352" i="1"/>
  <c r="K351" i="1"/>
  <c r="Q351" i="1" s="1"/>
  <c r="L351" i="1" s="1"/>
  <c r="F351" i="1"/>
  <c r="K350" i="1"/>
  <c r="Q350" i="1" s="1"/>
  <c r="L350" i="1" s="1"/>
  <c r="F350" i="1"/>
  <c r="K349" i="1"/>
  <c r="Q349" i="1" s="1"/>
  <c r="L349" i="1" s="1"/>
  <c r="F349" i="1"/>
  <c r="K348" i="1"/>
  <c r="Q348" i="1" s="1"/>
  <c r="L348" i="1" s="1"/>
  <c r="F348" i="1"/>
  <c r="K347" i="1"/>
  <c r="Q347" i="1" s="1"/>
  <c r="L347" i="1" s="1"/>
  <c r="F347" i="1"/>
  <c r="K346" i="1"/>
  <c r="Q346" i="1" s="1"/>
  <c r="L346" i="1" s="1"/>
  <c r="F346" i="1"/>
  <c r="K345" i="1"/>
  <c r="Q345" i="1" s="1"/>
  <c r="L345" i="1" s="1"/>
  <c r="F345" i="1"/>
  <c r="K344" i="1"/>
  <c r="Q344" i="1" s="1"/>
  <c r="L344" i="1" s="1"/>
  <c r="F344" i="1"/>
  <c r="K343" i="1"/>
  <c r="Q343" i="1" s="1"/>
  <c r="L343" i="1" s="1"/>
  <c r="F343" i="1"/>
  <c r="K342" i="1"/>
  <c r="Q342" i="1" s="1"/>
  <c r="L342" i="1" s="1"/>
  <c r="F342" i="1"/>
  <c r="K340" i="1"/>
  <c r="Q340" i="1" s="1"/>
  <c r="L340" i="1" s="1"/>
  <c r="F340" i="1"/>
  <c r="K339" i="1"/>
  <c r="Q339" i="1" s="1"/>
  <c r="L339" i="1" s="1"/>
  <c r="F339" i="1"/>
  <c r="K338" i="1"/>
  <c r="Q338" i="1" s="1"/>
  <c r="L338" i="1" s="1"/>
  <c r="F338" i="1"/>
  <c r="K337" i="1"/>
  <c r="Q337" i="1" s="1"/>
  <c r="L337" i="1" s="1"/>
  <c r="F337" i="1"/>
  <c r="K336" i="1"/>
  <c r="Q336" i="1" s="1"/>
  <c r="L336" i="1" s="1"/>
  <c r="F336" i="1"/>
  <c r="K335" i="1"/>
  <c r="Q335" i="1" s="1"/>
  <c r="L335" i="1" s="1"/>
  <c r="F335" i="1"/>
  <c r="K334" i="1"/>
  <c r="Q334" i="1" s="1"/>
  <c r="L334" i="1" s="1"/>
  <c r="F334" i="1"/>
  <c r="K333" i="1"/>
  <c r="Q333" i="1" s="1"/>
  <c r="L333" i="1" s="1"/>
  <c r="F333" i="1"/>
  <c r="K332" i="1"/>
  <c r="Q332" i="1" s="1"/>
  <c r="L332" i="1" s="1"/>
  <c r="F332" i="1"/>
  <c r="K331" i="1"/>
  <c r="Q331" i="1" s="1"/>
  <c r="L331" i="1" s="1"/>
  <c r="F331" i="1"/>
  <c r="K330" i="1"/>
  <c r="Q330" i="1" s="1"/>
  <c r="L330" i="1" s="1"/>
  <c r="F330" i="1"/>
  <c r="K329" i="1"/>
  <c r="Q329" i="1" s="1"/>
  <c r="L329" i="1" s="1"/>
  <c r="F329" i="1"/>
  <c r="K328" i="1"/>
  <c r="Q328" i="1" s="1"/>
  <c r="L328" i="1" s="1"/>
  <c r="F328" i="1"/>
  <c r="K326" i="1"/>
  <c r="Q326" i="1" s="1"/>
  <c r="L326" i="1" s="1"/>
  <c r="F326" i="1"/>
  <c r="K325" i="1"/>
  <c r="Q325" i="1" s="1"/>
  <c r="L325" i="1" s="1"/>
  <c r="F325" i="1"/>
  <c r="K324" i="1"/>
  <c r="Q324" i="1" s="1"/>
  <c r="L324" i="1" s="1"/>
  <c r="F324" i="1"/>
  <c r="K323" i="1"/>
  <c r="Q323" i="1" s="1"/>
  <c r="L323" i="1" s="1"/>
  <c r="F323" i="1"/>
  <c r="K322" i="1"/>
  <c r="Q322" i="1" s="1"/>
  <c r="L322" i="1" s="1"/>
  <c r="F322" i="1"/>
  <c r="K321" i="1"/>
  <c r="Q321" i="1" s="1"/>
  <c r="L321" i="1" s="1"/>
  <c r="F321" i="1"/>
  <c r="K320" i="1"/>
  <c r="Q320" i="1" s="1"/>
  <c r="L320" i="1" s="1"/>
  <c r="F320" i="1"/>
  <c r="K319" i="1"/>
  <c r="Q319" i="1" s="1"/>
  <c r="L319" i="1" s="1"/>
  <c r="F319" i="1"/>
  <c r="K318" i="1"/>
  <c r="Q318" i="1" s="1"/>
  <c r="L318" i="1" s="1"/>
  <c r="F318" i="1"/>
  <c r="K317" i="1"/>
  <c r="Q317" i="1" s="1"/>
  <c r="L317" i="1" s="1"/>
  <c r="F317" i="1"/>
  <c r="K316" i="1"/>
  <c r="Q316" i="1" s="1"/>
  <c r="L316" i="1" s="1"/>
  <c r="F316" i="1"/>
  <c r="K315" i="1"/>
  <c r="Q315" i="1" s="1"/>
  <c r="L315" i="1" s="1"/>
  <c r="F315" i="1"/>
  <c r="K314" i="1"/>
  <c r="Q314" i="1" s="1"/>
  <c r="L314" i="1" s="1"/>
  <c r="F314" i="1"/>
  <c r="K313" i="1"/>
  <c r="Q313" i="1" s="1"/>
  <c r="L313" i="1" s="1"/>
  <c r="F313" i="1"/>
  <c r="K312" i="1"/>
  <c r="Q312" i="1" s="1"/>
  <c r="L312" i="1" s="1"/>
  <c r="F312" i="1"/>
  <c r="K311" i="1"/>
  <c r="Q311" i="1" s="1"/>
  <c r="L311" i="1" s="1"/>
  <c r="F311" i="1"/>
  <c r="K310" i="1"/>
  <c r="Q310" i="1" s="1"/>
  <c r="L310" i="1" s="1"/>
  <c r="F310" i="1"/>
  <c r="K309" i="1"/>
  <c r="Q309" i="1" s="1"/>
  <c r="L309" i="1" s="1"/>
  <c r="F309" i="1"/>
  <c r="K308" i="1"/>
  <c r="Q308" i="1" s="1"/>
  <c r="L308" i="1" s="1"/>
  <c r="F308" i="1"/>
  <c r="K307" i="1"/>
  <c r="Q307" i="1" s="1"/>
  <c r="L307" i="1" s="1"/>
  <c r="F307" i="1"/>
  <c r="K306" i="1"/>
  <c r="Q306" i="1" s="1"/>
  <c r="L306" i="1" s="1"/>
  <c r="F306" i="1"/>
  <c r="K305" i="1"/>
  <c r="Q305" i="1" s="1"/>
  <c r="L305" i="1" s="1"/>
  <c r="F305" i="1"/>
  <c r="K304" i="1"/>
  <c r="Q304" i="1" s="1"/>
  <c r="L304" i="1" s="1"/>
  <c r="F304" i="1"/>
  <c r="K303" i="1"/>
  <c r="Q303" i="1" s="1"/>
  <c r="L303" i="1" s="1"/>
  <c r="F303" i="1"/>
  <c r="Q302" i="1"/>
  <c r="L302" i="1" s="1"/>
  <c r="K302" i="1"/>
  <c r="F302" i="1"/>
  <c r="K301" i="1"/>
  <c r="Q301" i="1" s="1"/>
  <c r="L301" i="1" s="1"/>
  <c r="F301" i="1"/>
  <c r="K300" i="1"/>
  <c r="Q300" i="1" s="1"/>
  <c r="L300" i="1" s="1"/>
  <c r="F300" i="1"/>
  <c r="K299" i="1"/>
  <c r="Q299" i="1" s="1"/>
  <c r="L299" i="1" s="1"/>
  <c r="F299" i="1"/>
  <c r="K298" i="1"/>
  <c r="Q298" i="1" s="1"/>
  <c r="L298" i="1" s="1"/>
  <c r="F298" i="1"/>
  <c r="K297" i="1"/>
  <c r="Q297" i="1" s="1"/>
  <c r="L297" i="1" s="1"/>
  <c r="F297" i="1"/>
  <c r="K296" i="1"/>
  <c r="Q296" i="1" s="1"/>
  <c r="L296" i="1" s="1"/>
  <c r="F296" i="1"/>
  <c r="K295" i="1"/>
  <c r="Q295" i="1" s="1"/>
  <c r="L295" i="1" s="1"/>
  <c r="F295" i="1"/>
  <c r="K294" i="1"/>
  <c r="Q294" i="1" s="1"/>
  <c r="L294" i="1" s="1"/>
  <c r="F294" i="1"/>
  <c r="K293" i="1"/>
  <c r="Q293" i="1" s="1"/>
  <c r="L293" i="1" s="1"/>
  <c r="F293" i="1"/>
  <c r="K291" i="1"/>
  <c r="Q291" i="1" s="1"/>
  <c r="L291" i="1" s="1"/>
  <c r="F291" i="1"/>
  <c r="K290" i="1"/>
  <c r="Q290" i="1" s="1"/>
  <c r="L290" i="1" s="1"/>
  <c r="F290" i="1"/>
  <c r="K289" i="1"/>
  <c r="Q289" i="1" s="1"/>
  <c r="L289" i="1" s="1"/>
  <c r="F289" i="1"/>
  <c r="K288" i="1"/>
  <c r="Q288" i="1" s="1"/>
  <c r="L288" i="1" s="1"/>
  <c r="F288" i="1"/>
  <c r="K287" i="1"/>
  <c r="Q287" i="1" s="1"/>
  <c r="L287" i="1" s="1"/>
  <c r="F287" i="1"/>
  <c r="K286" i="1"/>
  <c r="Q286" i="1" s="1"/>
  <c r="L286" i="1" s="1"/>
  <c r="F286" i="1"/>
  <c r="K285" i="1"/>
  <c r="Q285" i="1" s="1"/>
  <c r="L285" i="1" s="1"/>
  <c r="F285" i="1"/>
  <c r="K284" i="1"/>
  <c r="Q284" i="1" s="1"/>
  <c r="L284" i="1" s="1"/>
  <c r="F284" i="1"/>
  <c r="K283" i="1"/>
  <c r="Q283" i="1" s="1"/>
  <c r="L283" i="1" s="1"/>
  <c r="F283" i="1"/>
  <c r="K282" i="1"/>
  <c r="Q282" i="1" s="1"/>
  <c r="L282" i="1" s="1"/>
  <c r="F282" i="1"/>
  <c r="K281" i="1"/>
  <c r="Q281" i="1" s="1"/>
  <c r="L281" i="1" s="1"/>
  <c r="F281" i="1"/>
  <c r="K280" i="1"/>
  <c r="Q280" i="1" s="1"/>
  <c r="L280" i="1" s="1"/>
  <c r="F280" i="1"/>
  <c r="K279" i="1"/>
  <c r="Q279" i="1" s="1"/>
  <c r="L279" i="1" s="1"/>
  <c r="F279" i="1"/>
  <c r="K278" i="1"/>
  <c r="Q278" i="1" s="1"/>
  <c r="L278" i="1" s="1"/>
  <c r="F278" i="1"/>
  <c r="K277" i="1"/>
  <c r="Q277" i="1" s="1"/>
  <c r="L277" i="1" s="1"/>
  <c r="F277" i="1"/>
  <c r="K276" i="1"/>
  <c r="Q276" i="1" s="1"/>
  <c r="L276" i="1" s="1"/>
  <c r="F276" i="1"/>
  <c r="K275" i="1"/>
  <c r="Q275" i="1" s="1"/>
  <c r="L275" i="1" s="1"/>
  <c r="F275" i="1"/>
  <c r="K274" i="1"/>
  <c r="Q274" i="1" s="1"/>
  <c r="L274" i="1" s="1"/>
  <c r="F274" i="1"/>
  <c r="K273" i="1"/>
  <c r="Q273" i="1" s="1"/>
  <c r="L273" i="1" s="1"/>
  <c r="F273" i="1"/>
  <c r="K272" i="1"/>
  <c r="Q272" i="1" s="1"/>
  <c r="L272" i="1" s="1"/>
  <c r="F272" i="1"/>
  <c r="K271" i="1"/>
  <c r="Q271" i="1" s="1"/>
  <c r="L271" i="1" s="1"/>
  <c r="F271" i="1"/>
  <c r="K270" i="1"/>
  <c r="Q270" i="1" s="1"/>
  <c r="L270" i="1" s="1"/>
  <c r="F270" i="1"/>
  <c r="K269" i="1"/>
  <c r="Q269" i="1" s="1"/>
  <c r="L269" i="1" s="1"/>
  <c r="F269" i="1"/>
  <c r="K268" i="1"/>
  <c r="Q268" i="1" s="1"/>
  <c r="L268" i="1" s="1"/>
  <c r="F268" i="1"/>
  <c r="K267" i="1"/>
  <c r="Q267" i="1" s="1"/>
  <c r="L267" i="1" s="1"/>
  <c r="F267" i="1"/>
  <c r="K266" i="1"/>
  <c r="Q266" i="1" s="1"/>
  <c r="L266" i="1" s="1"/>
  <c r="F266" i="1"/>
  <c r="K265" i="1"/>
  <c r="Q265" i="1" s="1"/>
  <c r="L265" i="1" s="1"/>
  <c r="F265" i="1"/>
  <c r="K264" i="1"/>
  <c r="Q264" i="1" s="1"/>
  <c r="L264" i="1" s="1"/>
  <c r="F264" i="1"/>
  <c r="K263" i="1"/>
  <c r="Q263" i="1" s="1"/>
  <c r="L263" i="1" s="1"/>
  <c r="F263" i="1"/>
  <c r="K262" i="1"/>
  <c r="Q262" i="1" s="1"/>
  <c r="L262" i="1" s="1"/>
  <c r="F262" i="1"/>
  <c r="K261" i="1"/>
  <c r="Q261" i="1" s="1"/>
  <c r="L261" i="1" s="1"/>
  <c r="F261" i="1"/>
  <c r="K260" i="1"/>
  <c r="Q260" i="1" s="1"/>
  <c r="L260" i="1" s="1"/>
  <c r="F260" i="1"/>
  <c r="K258" i="1"/>
  <c r="Q258" i="1" s="1"/>
  <c r="L258" i="1" s="1"/>
  <c r="F258" i="1"/>
  <c r="K257" i="1"/>
  <c r="Q257" i="1" s="1"/>
  <c r="L257" i="1" s="1"/>
  <c r="F257" i="1"/>
  <c r="K256" i="1"/>
  <c r="Q256" i="1" s="1"/>
  <c r="L256" i="1" s="1"/>
  <c r="F256" i="1"/>
  <c r="K255" i="1"/>
  <c r="Q255" i="1" s="1"/>
  <c r="L255" i="1" s="1"/>
  <c r="F255" i="1"/>
  <c r="K254" i="1"/>
  <c r="Q254" i="1" s="1"/>
  <c r="L254" i="1" s="1"/>
  <c r="F254" i="1"/>
  <c r="K253" i="1"/>
  <c r="Q253" i="1" s="1"/>
  <c r="L253" i="1" s="1"/>
  <c r="F253" i="1"/>
  <c r="K252" i="1"/>
  <c r="Q252" i="1" s="1"/>
  <c r="L252" i="1" s="1"/>
  <c r="F252" i="1"/>
  <c r="K251" i="1"/>
  <c r="Q251" i="1" s="1"/>
  <c r="L251" i="1" s="1"/>
  <c r="F251" i="1"/>
  <c r="K249" i="1"/>
  <c r="Q249" i="1" s="1"/>
  <c r="L249" i="1" s="1"/>
  <c r="F249" i="1"/>
  <c r="K248" i="1"/>
  <c r="Q248" i="1" s="1"/>
  <c r="L248" i="1" s="1"/>
  <c r="F248" i="1"/>
  <c r="K247" i="1"/>
  <c r="Q247" i="1" s="1"/>
  <c r="L247" i="1" s="1"/>
  <c r="F247" i="1"/>
  <c r="K246" i="1"/>
  <c r="Q246" i="1" s="1"/>
  <c r="L246" i="1" s="1"/>
  <c r="F246" i="1"/>
  <c r="K245" i="1"/>
  <c r="Q245" i="1" s="1"/>
  <c r="L245" i="1" s="1"/>
  <c r="F245" i="1"/>
  <c r="K244" i="1"/>
  <c r="Q244" i="1" s="1"/>
  <c r="L244" i="1" s="1"/>
  <c r="F244" i="1"/>
  <c r="K243" i="1"/>
  <c r="Q243" i="1" s="1"/>
  <c r="L243" i="1" s="1"/>
  <c r="F243" i="1"/>
  <c r="K242" i="1"/>
  <c r="Q242" i="1" s="1"/>
  <c r="L242" i="1" s="1"/>
  <c r="F242" i="1"/>
  <c r="K241" i="1"/>
  <c r="Q241" i="1" s="1"/>
  <c r="L241" i="1" s="1"/>
  <c r="F241" i="1"/>
  <c r="K240" i="1"/>
  <c r="Q240" i="1" s="1"/>
  <c r="L240" i="1" s="1"/>
  <c r="F240" i="1"/>
  <c r="K239" i="1"/>
  <c r="Q239" i="1" s="1"/>
  <c r="L239" i="1" s="1"/>
  <c r="F239" i="1"/>
  <c r="K238" i="1"/>
  <c r="Q238" i="1" s="1"/>
  <c r="L238" i="1" s="1"/>
  <c r="F238" i="1"/>
  <c r="K237" i="1"/>
  <c r="Q237" i="1" s="1"/>
  <c r="L237" i="1" s="1"/>
  <c r="F237" i="1"/>
  <c r="K236" i="1"/>
  <c r="Q236" i="1" s="1"/>
  <c r="L236" i="1" s="1"/>
  <c r="F236" i="1"/>
  <c r="K235" i="1"/>
  <c r="Q235" i="1" s="1"/>
  <c r="L235" i="1" s="1"/>
  <c r="F235" i="1"/>
  <c r="K234" i="1"/>
  <c r="Q234" i="1" s="1"/>
  <c r="L234" i="1" s="1"/>
  <c r="F234" i="1"/>
  <c r="K233" i="1"/>
  <c r="Q233" i="1" s="1"/>
  <c r="L233" i="1" s="1"/>
  <c r="F233" i="1"/>
  <c r="K232" i="1"/>
  <c r="Q232" i="1" s="1"/>
  <c r="L232" i="1" s="1"/>
  <c r="F232" i="1"/>
  <c r="K231" i="1"/>
  <c r="Q231" i="1" s="1"/>
  <c r="L231" i="1" s="1"/>
  <c r="F231" i="1"/>
  <c r="K230" i="1"/>
  <c r="Q230" i="1" s="1"/>
  <c r="L230" i="1" s="1"/>
  <c r="F230" i="1"/>
  <c r="K229" i="1"/>
  <c r="Q229" i="1" s="1"/>
  <c r="L229" i="1" s="1"/>
  <c r="F229" i="1"/>
  <c r="K228" i="1"/>
  <c r="Q228" i="1" s="1"/>
  <c r="L228" i="1" s="1"/>
  <c r="F228" i="1"/>
  <c r="K227" i="1"/>
  <c r="Q227" i="1" s="1"/>
  <c r="L227" i="1" s="1"/>
  <c r="F227" i="1"/>
  <c r="K226" i="1"/>
  <c r="Q226" i="1" s="1"/>
  <c r="L226" i="1" s="1"/>
  <c r="F226" i="1"/>
  <c r="K225" i="1"/>
  <c r="Q225" i="1" s="1"/>
  <c r="L225" i="1" s="1"/>
  <c r="F225" i="1"/>
  <c r="K224" i="1"/>
  <c r="Q224" i="1" s="1"/>
  <c r="L224" i="1" s="1"/>
  <c r="F224" i="1"/>
  <c r="K223" i="1"/>
  <c r="Q223" i="1" s="1"/>
  <c r="L223" i="1" s="1"/>
  <c r="F223" i="1"/>
  <c r="K222" i="1"/>
  <c r="Q222" i="1" s="1"/>
  <c r="L222" i="1" s="1"/>
  <c r="F222" i="1"/>
  <c r="K221" i="1"/>
  <c r="Q221" i="1" s="1"/>
  <c r="L221" i="1" s="1"/>
  <c r="F221" i="1"/>
  <c r="K220" i="1"/>
  <c r="Q220" i="1" s="1"/>
  <c r="L220" i="1" s="1"/>
  <c r="F220" i="1"/>
  <c r="K219" i="1"/>
  <c r="Q219" i="1" s="1"/>
  <c r="L219" i="1" s="1"/>
  <c r="F219" i="1"/>
  <c r="K218" i="1"/>
  <c r="Q218" i="1" s="1"/>
  <c r="L218" i="1" s="1"/>
  <c r="F218" i="1"/>
  <c r="K217" i="1"/>
  <c r="Q217" i="1" s="1"/>
  <c r="L217" i="1" s="1"/>
  <c r="F217" i="1"/>
  <c r="K216" i="1"/>
  <c r="Q216" i="1" s="1"/>
  <c r="L216" i="1" s="1"/>
  <c r="F216" i="1"/>
  <c r="K215" i="1"/>
  <c r="Q215" i="1" s="1"/>
  <c r="L215" i="1" s="1"/>
  <c r="F215" i="1"/>
  <c r="K214" i="1"/>
  <c r="Q214" i="1" s="1"/>
  <c r="L214" i="1" s="1"/>
  <c r="F214" i="1"/>
  <c r="K213" i="1"/>
  <c r="Q213" i="1" s="1"/>
  <c r="L213" i="1" s="1"/>
  <c r="F213" i="1"/>
  <c r="K212" i="1"/>
  <c r="Q212" i="1" s="1"/>
  <c r="L212" i="1" s="1"/>
  <c r="F212" i="1"/>
  <c r="K211" i="1"/>
  <c r="Q211" i="1" s="1"/>
  <c r="L211" i="1" s="1"/>
  <c r="F211" i="1"/>
  <c r="K210" i="1"/>
  <c r="Q210" i="1" s="1"/>
  <c r="L210" i="1" s="1"/>
  <c r="F210" i="1"/>
  <c r="K209" i="1"/>
  <c r="Q209" i="1" s="1"/>
  <c r="L209" i="1" s="1"/>
  <c r="F209" i="1"/>
  <c r="K208" i="1"/>
  <c r="Q208" i="1" s="1"/>
  <c r="L208" i="1" s="1"/>
  <c r="F208" i="1"/>
  <c r="K207" i="1"/>
  <c r="Q207" i="1" s="1"/>
  <c r="L207" i="1" s="1"/>
  <c r="F207" i="1"/>
  <c r="K206" i="1"/>
  <c r="Q206" i="1" s="1"/>
  <c r="L206" i="1" s="1"/>
  <c r="F206" i="1"/>
  <c r="K205" i="1"/>
  <c r="Q205" i="1" s="1"/>
  <c r="L205" i="1" s="1"/>
  <c r="F205" i="1"/>
  <c r="K204" i="1"/>
  <c r="Q204" i="1" s="1"/>
  <c r="L204" i="1" s="1"/>
  <c r="F204" i="1"/>
  <c r="K203" i="1"/>
  <c r="Q203" i="1" s="1"/>
  <c r="L203" i="1" s="1"/>
  <c r="F203" i="1"/>
  <c r="K202" i="1"/>
  <c r="Q202" i="1" s="1"/>
  <c r="L202" i="1" s="1"/>
  <c r="F202" i="1"/>
  <c r="K201" i="1"/>
  <c r="Q201" i="1" s="1"/>
  <c r="L201" i="1" s="1"/>
  <c r="F201" i="1"/>
  <c r="Q199" i="1"/>
  <c r="L199" i="1" s="1"/>
  <c r="K199" i="1"/>
  <c r="F199" i="1"/>
  <c r="K198" i="1"/>
  <c r="Q198" i="1" s="1"/>
  <c r="L198" i="1" s="1"/>
  <c r="F198" i="1"/>
  <c r="K197" i="1"/>
  <c r="Q197" i="1" s="1"/>
  <c r="L197" i="1" s="1"/>
  <c r="F197" i="1"/>
  <c r="K196" i="1"/>
  <c r="Q196" i="1" s="1"/>
  <c r="L196" i="1" s="1"/>
  <c r="F196" i="1"/>
  <c r="K195" i="1"/>
  <c r="Q195" i="1" s="1"/>
  <c r="L195" i="1" s="1"/>
  <c r="F195" i="1"/>
  <c r="K194" i="1"/>
  <c r="Q194" i="1" s="1"/>
  <c r="L194" i="1" s="1"/>
  <c r="F194" i="1"/>
  <c r="K193" i="1"/>
  <c r="Q193" i="1" s="1"/>
  <c r="L193" i="1" s="1"/>
  <c r="F193" i="1"/>
  <c r="K192" i="1"/>
  <c r="Q192" i="1" s="1"/>
  <c r="L192" i="1" s="1"/>
  <c r="F192" i="1"/>
  <c r="K191" i="1"/>
  <c r="Q191" i="1" s="1"/>
  <c r="L191" i="1" s="1"/>
  <c r="F191" i="1"/>
  <c r="K190" i="1"/>
  <c r="Q190" i="1" s="1"/>
  <c r="L190" i="1" s="1"/>
  <c r="F190" i="1"/>
  <c r="K189" i="1"/>
  <c r="Q189" i="1" s="1"/>
  <c r="L189" i="1" s="1"/>
  <c r="F189" i="1"/>
  <c r="K187" i="1"/>
  <c r="Q187" i="1" s="1"/>
  <c r="L187" i="1" s="1"/>
  <c r="F187" i="1"/>
  <c r="K186" i="1"/>
  <c r="Q186" i="1" s="1"/>
  <c r="L186" i="1" s="1"/>
  <c r="F186" i="1"/>
  <c r="K185" i="1"/>
  <c r="Q185" i="1" s="1"/>
  <c r="L185" i="1" s="1"/>
  <c r="F185" i="1"/>
  <c r="K184" i="1"/>
  <c r="Q184" i="1" s="1"/>
  <c r="L184" i="1" s="1"/>
  <c r="F184" i="1"/>
  <c r="K183" i="1"/>
  <c r="Q183" i="1" s="1"/>
  <c r="L183" i="1" s="1"/>
  <c r="F183" i="1"/>
  <c r="K182" i="1"/>
  <c r="Q182" i="1" s="1"/>
  <c r="L182" i="1" s="1"/>
  <c r="F182" i="1"/>
  <c r="K181" i="1"/>
  <c r="Q181" i="1" s="1"/>
  <c r="L181" i="1" s="1"/>
  <c r="F181" i="1"/>
  <c r="K180" i="1"/>
  <c r="Q180" i="1" s="1"/>
  <c r="L180" i="1" s="1"/>
  <c r="F180" i="1"/>
  <c r="K179" i="1"/>
  <c r="Q179" i="1" s="1"/>
  <c r="L179" i="1" s="1"/>
  <c r="F179" i="1"/>
  <c r="K178" i="1"/>
  <c r="Q178" i="1" s="1"/>
  <c r="L178" i="1" s="1"/>
  <c r="F178" i="1"/>
  <c r="K177" i="1"/>
  <c r="Q177" i="1" s="1"/>
  <c r="L177" i="1" s="1"/>
  <c r="F177" i="1"/>
  <c r="K176" i="1"/>
  <c r="Q176" i="1" s="1"/>
  <c r="L176" i="1" s="1"/>
  <c r="F176" i="1"/>
  <c r="K175" i="1"/>
  <c r="Q175" i="1" s="1"/>
  <c r="L175" i="1" s="1"/>
  <c r="F175" i="1"/>
  <c r="K174" i="1"/>
  <c r="Q174" i="1" s="1"/>
  <c r="L174" i="1" s="1"/>
  <c r="F174" i="1"/>
  <c r="K173" i="1"/>
  <c r="Q173" i="1" s="1"/>
  <c r="L173" i="1" s="1"/>
  <c r="F173" i="1"/>
  <c r="K172" i="1"/>
  <c r="Q172" i="1" s="1"/>
  <c r="L172" i="1" s="1"/>
  <c r="F172" i="1"/>
  <c r="K171" i="1"/>
  <c r="Q171" i="1" s="1"/>
  <c r="L171" i="1" s="1"/>
  <c r="F171" i="1"/>
  <c r="K170" i="1"/>
  <c r="Q170" i="1" s="1"/>
  <c r="L170" i="1" s="1"/>
  <c r="F170" i="1"/>
  <c r="K169" i="1"/>
  <c r="Q169" i="1" s="1"/>
  <c r="L169" i="1" s="1"/>
  <c r="F169" i="1"/>
  <c r="K167" i="1"/>
  <c r="Q167" i="1" s="1"/>
  <c r="L167" i="1" s="1"/>
  <c r="F167" i="1"/>
  <c r="K166" i="1"/>
  <c r="Q166" i="1" s="1"/>
  <c r="L166" i="1" s="1"/>
  <c r="F166" i="1"/>
  <c r="K165" i="1"/>
  <c r="Q165" i="1" s="1"/>
  <c r="L165" i="1" s="1"/>
  <c r="F165" i="1"/>
  <c r="K164" i="1"/>
  <c r="Q164" i="1" s="1"/>
  <c r="L164" i="1" s="1"/>
  <c r="F164" i="1"/>
  <c r="K163" i="1"/>
  <c r="Q163" i="1" s="1"/>
  <c r="L163" i="1" s="1"/>
  <c r="F163" i="1"/>
  <c r="K162" i="1"/>
  <c r="Q162" i="1" s="1"/>
  <c r="L162" i="1" s="1"/>
  <c r="F162" i="1"/>
  <c r="K161" i="1"/>
  <c r="Q161" i="1" s="1"/>
  <c r="L161" i="1" s="1"/>
  <c r="F161" i="1"/>
  <c r="K160" i="1"/>
  <c r="Q160" i="1" s="1"/>
  <c r="L160" i="1" s="1"/>
  <c r="F160" i="1"/>
  <c r="K159" i="1"/>
  <c r="Q159" i="1" s="1"/>
  <c r="L159" i="1" s="1"/>
  <c r="F159" i="1"/>
  <c r="K158" i="1"/>
  <c r="Q158" i="1" s="1"/>
  <c r="L158" i="1" s="1"/>
  <c r="F158" i="1"/>
  <c r="K157" i="1"/>
  <c r="Q157" i="1" s="1"/>
  <c r="L157" i="1" s="1"/>
  <c r="F157" i="1"/>
  <c r="K156" i="1"/>
  <c r="Q156" i="1" s="1"/>
  <c r="L156" i="1" s="1"/>
  <c r="F156" i="1"/>
  <c r="K155" i="1"/>
  <c r="Q155" i="1" s="1"/>
  <c r="L155" i="1" s="1"/>
  <c r="F155" i="1"/>
  <c r="K154" i="1"/>
  <c r="Q154" i="1" s="1"/>
  <c r="L154" i="1" s="1"/>
  <c r="F154" i="1"/>
  <c r="K152" i="1"/>
  <c r="Q152" i="1" s="1"/>
  <c r="L152" i="1" s="1"/>
  <c r="F152" i="1"/>
  <c r="K151" i="1"/>
  <c r="Q151" i="1" s="1"/>
  <c r="L151" i="1" s="1"/>
  <c r="F151" i="1"/>
  <c r="K149" i="1"/>
  <c r="Q149" i="1" s="1"/>
  <c r="L149" i="1" s="1"/>
  <c r="F149" i="1"/>
  <c r="K148" i="1"/>
  <c r="Q148" i="1" s="1"/>
  <c r="L148" i="1" s="1"/>
  <c r="F148" i="1"/>
  <c r="K147" i="1"/>
  <c r="Q147" i="1" s="1"/>
  <c r="L147" i="1" s="1"/>
  <c r="F147" i="1"/>
  <c r="K146" i="1"/>
  <c r="Q146" i="1" s="1"/>
  <c r="L146" i="1" s="1"/>
  <c r="F146" i="1"/>
  <c r="K145" i="1"/>
  <c r="Q145" i="1" s="1"/>
  <c r="L145" i="1" s="1"/>
  <c r="F145" i="1"/>
  <c r="K144" i="1"/>
  <c r="Q144" i="1" s="1"/>
  <c r="L144" i="1" s="1"/>
  <c r="F144" i="1"/>
  <c r="K142" i="1"/>
  <c r="Q142" i="1" s="1"/>
  <c r="L142" i="1" s="1"/>
  <c r="F142" i="1"/>
  <c r="K141" i="1"/>
  <c r="Q141" i="1" s="1"/>
  <c r="L141" i="1" s="1"/>
  <c r="F141" i="1"/>
  <c r="K140" i="1"/>
  <c r="Q140" i="1" s="1"/>
  <c r="L140" i="1" s="1"/>
  <c r="F140" i="1"/>
  <c r="K139" i="1"/>
  <c r="Q139" i="1" s="1"/>
  <c r="L139" i="1" s="1"/>
  <c r="F139" i="1"/>
  <c r="K138" i="1"/>
  <c r="Q138" i="1" s="1"/>
  <c r="L138" i="1" s="1"/>
  <c r="F138" i="1"/>
  <c r="K137" i="1"/>
  <c r="Q137" i="1" s="1"/>
  <c r="L137" i="1" s="1"/>
  <c r="F137" i="1"/>
  <c r="K136" i="1"/>
  <c r="Q136" i="1" s="1"/>
  <c r="L136" i="1" s="1"/>
  <c r="F136" i="1"/>
  <c r="K135" i="1"/>
  <c r="Q135" i="1" s="1"/>
  <c r="L135" i="1" s="1"/>
  <c r="F135" i="1"/>
  <c r="K134" i="1"/>
  <c r="Q134" i="1" s="1"/>
  <c r="L134" i="1" s="1"/>
  <c r="F134" i="1"/>
  <c r="K133" i="1"/>
  <c r="Q133" i="1" s="1"/>
  <c r="L133" i="1" s="1"/>
  <c r="F133" i="1"/>
  <c r="K132" i="1"/>
  <c r="Q132" i="1" s="1"/>
  <c r="L132" i="1" s="1"/>
  <c r="F132" i="1"/>
  <c r="K131" i="1"/>
  <c r="Q131" i="1" s="1"/>
  <c r="L131" i="1" s="1"/>
  <c r="F131" i="1"/>
  <c r="K130" i="1"/>
  <c r="Q130" i="1" s="1"/>
  <c r="L130" i="1" s="1"/>
  <c r="F130" i="1"/>
  <c r="K129" i="1"/>
  <c r="Q129" i="1" s="1"/>
  <c r="L129" i="1" s="1"/>
  <c r="F129" i="1"/>
  <c r="K128" i="1"/>
  <c r="Q128" i="1" s="1"/>
  <c r="L128" i="1" s="1"/>
  <c r="F128" i="1"/>
  <c r="K127" i="1"/>
  <c r="Q127" i="1" s="1"/>
  <c r="L127" i="1" s="1"/>
  <c r="F127" i="1"/>
  <c r="K126" i="1"/>
  <c r="Q126" i="1" s="1"/>
  <c r="L126" i="1" s="1"/>
  <c r="F126" i="1"/>
  <c r="K125" i="1"/>
  <c r="Q125" i="1" s="1"/>
  <c r="L125" i="1" s="1"/>
  <c r="F125" i="1"/>
  <c r="K124" i="1"/>
  <c r="Q124" i="1" s="1"/>
  <c r="L124" i="1" s="1"/>
  <c r="F124" i="1"/>
  <c r="K123" i="1"/>
  <c r="Q123" i="1" s="1"/>
  <c r="L123" i="1" s="1"/>
  <c r="F123" i="1"/>
  <c r="K122" i="1"/>
  <c r="Q122" i="1" s="1"/>
  <c r="L122" i="1" s="1"/>
  <c r="F122" i="1"/>
  <c r="K121" i="1"/>
  <c r="Q121" i="1" s="1"/>
  <c r="L121" i="1" s="1"/>
  <c r="F121" i="1"/>
  <c r="K120" i="1"/>
  <c r="Q120" i="1" s="1"/>
  <c r="L120" i="1" s="1"/>
  <c r="F120" i="1"/>
  <c r="K119" i="1"/>
  <c r="Q119" i="1" s="1"/>
  <c r="L119" i="1" s="1"/>
  <c r="F119" i="1"/>
  <c r="K118" i="1"/>
  <c r="Q118" i="1" s="1"/>
  <c r="L118" i="1" s="1"/>
  <c r="F118" i="1"/>
  <c r="K117" i="1"/>
  <c r="Q117" i="1" s="1"/>
  <c r="L117" i="1" s="1"/>
  <c r="F117" i="1"/>
  <c r="K116" i="1"/>
  <c r="Q116" i="1" s="1"/>
  <c r="L116" i="1" s="1"/>
  <c r="F116" i="1"/>
  <c r="K115" i="1"/>
  <c r="Q115" i="1" s="1"/>
  <c r="L115" i="1" s="1"/>
  <c r="F115" i="1"/>
  <c r="K114" i="1"/>
  <c r="Q114" i="1" s="1"/>
  <c r="L114" i="1" s="1"/>
  <c r="F114" i="1"/>
  <c r="K113" i="1"/>
  <c r="Q113" i="1" s="1"/>
  <c r="L113" i="1" s="1"/>
  <c r="F113" i="1"/>
  <c r="K112" i="1"/>
  <c r="Q112" i="1" s="1"/>
  <c r="L112" i="1" s="1"/>
  <c r="F112" i="1"/>
  <c r="K111" i="1"/>
  <c r="Q111" i="1" s="1"/>
  <c r="L111" i="1" s="1"/>
  <c r="F111" i="1"/>
  <c r="K110" i="1"/>
  <c r="Q110" i="1" s="1"/>
  <c r="L110" i="1" s="1"/>
  <c r="F110" i="1"/>
  <c r="K109" i="1"/>
  <c r="Q109" i="1" s="1"/>
  <c r="L109" i="1" s="1"/>
  <c r="F109" i="1"/>
  <c r="K108" i="1"/>
  <c r="Q108" i="1" s="1"/>
  <c r="L108" i="1" s="1"/>
  <c r="F108" i="1"/>
  <c r="K107" i="1"/>
  <c r="Q107" i="1" s="1"/>
  <c r="L107" i="1" s="1"/>
  <c r="F107" i="1"/>
  <c r="K106" i="1"/>
  <c r="Q106" i="1" s="1"/>
  <c r="L106" i="1" s="1"/>
  <c r="F106" i="1"/>
  <c r="K105" i="1"/>
  <c r="Q105" i="1" s="1"/>
  <c r="L105" i="1" s="1"/>
  <c r="F105" i="1"/>
  <c r="K103" i="1"/>
  <c r="Q103" i="1" s="1"/>
  <c r="L103" i="1" s="1"/>
  <c r="F103" i="1"/>
  <c r="K102" i="1"/>
  <c r="Q102" i="1" s="1"/>
  <c r="L102" i="1" s="1"/>
  <c r="F102" i="1"/>
  <c r="K101" i="1"/>
  <c r="Q101" i="1" s="1"/>
  <c r="L101" i="1" s="1"/>
  <c r="F101" i="1"/>
  <c r="K100" i="1"/>
  <c r="Q100" i="1" s="1"/>
  <c r="L100" i="1" s="1"/>
  <c r="F100" i="1"/>
  <c r="K99" i="1"/>
  <c r="Q99" i="1" s="1"/>
  <c r="L99" i="1" s="1"/>
  <c r="F99" i="1"/>
  <c r="K98" i="1"/>
  <c r="Q98" i="1" s="1"/>
  <c r="L98" i="1" s="1"/>
  <c r="F98" i="1"/>
  <c r="K97" i="1"/>
  <c r="Q97" i="1" s="1"/>
  <c r="L97" i="1" s="1"/>
  <c r="F97" i="1"/>
  <c r="K96" i="1"/>
  <c r="Q96" i="1" s="1"/>
  <c r="L96" i="1" s="1"/>
  <c r="F96" i="1"/>
  <c r="K95" i="1"/>
  <c r="Q95" i="1" s="1"/>
  <c r="L95" i="1" s="1"/>
  <c r="F95" i="1"/>
  <c r="K94" i="1"/>
  <c r="Q94" i="1" s="1"/>
  <c r="L94" i="1" s="1"/>
  <c r="F94" i="1"/>
  <c r="K92" i="1"/>
  <c r="Q92" i="1" s="1"/>
  <c r="L92" i="1" s="1"/>
  <c r="F92" i="1"/>
  <c r="K91" i="1"/>
  <c r="Q91" i="1" s="1"/>
  <c r="L91" i="1" s="1"/>
  <c r="F91" i="1"/>
  <c r="K90" i="1"/>
  <c r="Q90" i="1" s="1"/>
  <c r="L90" i="1" s="1"/>
  <c r="F90" i="1"/>
  <c r="K89" i="1"/>
  <c r="Q89" i="1" s="1"/>
  <c r="L89" i="1" s="1"/>
  <c r="F89" i="1"/>
  <c r="K88" i="1"/>
  <c r="Q88" i="1" s="1"/>
  <c r="L88" i="1" s="1"/>
  <c r="F88" i="1"/>
  <c r="K87" i="1"/>
  <c r="Q87" i="1" s="1"/>
  <c r="L87" i="1" s="1"/>
  <c r="F87" i="1"/>
  <c r="K86" i="1"/>
  <c r="Q86" i="1" s="1"/>
  <c r="L86" i="1" s="1"/>
  <c r="F86" i="1"/>
  <c r="K85" i="1"/>
  <c r="Q85" i="1" s="1"/>
  <c r="L85" i="1" s="1"/>
  <c r="F85" i="1"/>
  <c r="K84" i="1"/>
  <c r="Q84" i="1" s="1"/>
  <c r="L84" i="1" s="1"/>
  <c r="F84" i="1"/>
  <c r="K83" i="1"/>
  <c r="Q83" i="1" s="1"/>
  <c r="L83" i="1" s="1"/>
  <c r="F83" i="1"/>
  <c r="K82" i="1"/>
  <c r="Q82" i="1" s="1"/>
  <c r="L82" i="1" s="1"/>
  <c r="F82" i="1"/>
  <c r="K81" i="1"/>
  <c r="Q81" i="1" s="1"/>
  <c r="L81" i="1" s="1"/>
  <c r="F81" i="1"/>
  <c r="K80" i="1"/>
  <c r="Q80" i="1" s="1"/>
  <c r="L80" i="1" s="1"/>
  <c r="F80" i="1"/>
  <c r="K79" i="1"/>
  <c r="Q79" i="1" s="1"/>
  <c r="L79" i="1" s="1"/>
  <c r="F79" i="1"/>
  <c r="K78" i="1"/>
  <c r="Q78" i="1" s="1"/>
  <c r="L78" i="1" s="1"/>
  <c r="F78" i="1"/>
  <c r="K77" i="1"/>
  <c r="Q77" i="1" s="1"/>
  <c r="L77" i="1" s="1"/>
  <c r="F77" i="1"/>
  <c r="K76" i="1"/>
  <c r="Q76" i="1" s="1"/>
  <c r="L76" i="1" s="1"/>
  <c r="F76" i="1"/>
  <c r="K75" i="1"/>
  <c r="Q75" i="1" s="1"/>
  <c r="L75" i="1" s="1"/>
  <c r="F75" i="1"/>
  <c r="K74" i="1"/>
  <c r="Q74" i="1" s="1"/>
  <c r="L74" i="1" s="1"/>
  <c r="F74" i="1"/>
  <c r="K73" i="1"/>
  <c r="Q73" i="1" s="1"/>
  <c r="L73" i="1" s="1"/>
  <c r="F73" i="1"/>
  <c r="K72" i="1"/>
  <c r="Q72" i="1" s="1"/>
  <c r="L72" i="1" s="1"/>
  <c r="F72" i="1"/>
  <c r="K71" i="1"/>
  <c r="Q71" i="1" s="1"/>
  <c r="L71" i="1" s="1"/>
  <c r="F71" i="1"/>
  <c r="K70" i="1"/>
  <c r="Q70" i="1" s="1"/>
  <c r="L70" i="1" s="1"/>
  <c r="F70" i="1"/>
  <c r="K69" i="1"/>
  <c r="Q69" i="1" s="1"/>
  <c r="L69" i="1" s="1"/>
  <c r="F69" i="1"/>
  <c r="K68" i="1"/>
  <c r="Q68" i="1" s="1"/>
  <c r="L68" i="1" s="1"/>
  <c r="F68" i="1"/>
  <c r="K67" i="1"/>
  <c r="Q67" i="1" s="1"/>
  <c r="L67" i="1" s="1"/>
  <c r="F67" i="1"/>
  <c r="K66" i="1"/>
  <c r="Q66" i="1" s="1"/>
  <c r="L66" i="1" s="1"/>
  <c r="F66" i="1"/>
  <c r="K65" i="1"/>
  <c r="Q65" i="1" s="1"/>
  <c r="L65" i="1" s="1"/>
  <c r="F65" i="1"/>
  <c r="K64" i="1"/>
  <c r="Q64" i="1" s="1"/>
  <c r="L64" i="1" s="1"/>
  <c r="F64" i="1"/>
  <c r="K63" i="1"/>
  <c r="Q63" i="1" s="1"/>
  <c r="L63" i="1" s="1"/>
  <c r="F63" i="1"/>
  <c r="K61" i="1"/>
  <c r="Q61" i="1" s="1"/>
  <c r="L61" i="1" s="1"/>
  <c r="F61" i="1"/>
  <c r="K60" i="1"/>
  <c r="Q60" i="1" s="1"/>
  <c r="L60" i="1" s="1"/>
  <c r="F60" i="1"/>
  <c r="K59" i="1"/>
  <c r="Q59" i="1" s="1"/>
  <c r="L59" i="1" s="1"/>
  <c r="F59" i="1"/>
  <c r="K58" i="1"/>
  <c r="Q58" i="1" s="1"/>
  <c r="L58" i="1" s="1"/>
  <c r="F58" i="1"/>
  <c r="K57" i="1"/>
  <c r="Q57" i="1" s="1"/>
  <c r="L57" i="1" s="1"/>
  <c r="F57" i="1"/>
  <c r="K56" i="1"/>
  <c r="Q56" i="1" s="1"/>
  <c r="L56" i="1" s="1"/>
  <c r="F56" i="1"/>
  <c r="K55" i="1"/>
  <c r="Q55" i="1" s="1"/>
  <c r="L55" i="1" s="1"/>
  <c r="F55" i="1"/>
  <c r="K54" i="1"/>
  <c r="Q54" i="1" s="1"/>
  <c r="L54" i="1" s="1"/>
  <c r="F54" i="1"/>
  <c r="K53" i="1"/>
  <c r="Q53" i="1" s="1"/>
  <c r="L53" i="1" s="1"/>
  <c r="F53" i="1"/>
  <c r="K52" i="1"/>
  <c r="Q52" i="1" s="1"/>
  <c r="L52" i="1" s="1"/>
  <c r="F52" i="1"/>
  <c r="K51" i="1"/>
  <c r="Q51" i="1" s="1"/>
  <c r="L51" i="1" s="1"/>
  <c r="F51" i="1"/>
  <c r="K50" i="1"/>
  <c r="Q50" i="1" s="1"/>
  <c r="L50" i="1" s="1"/>
  <c r="F50" i="1"/>
  <c r="K49" i="1"/>
  <c r="Q49" i="1" s="1"/>
  <c r="L49" i="1" s="1"/>
  <c r="F49" i="1"/>
  <c r="K48" i="1"/>
  <c r="Q48" i="1" s="1"/>
  <c r="L48" i="1" s="1"/>
  <c r="F48" i="1"/>
  <c r="K47" i="1"/>
  <c r="Q47" i="1" s="1"/>
  <c r="L47" i="1" s="1"/>
  <c r="F47" i="1"/>
  <c r="K46" i="1"/>
  <c r="Q46" i="1" s="1"/>
  <c r="L46" i="1" s="1"/>
  <c r="F46" i="1"/>
  <c r="K45" i="1"/>
  <c r="Q45" i="1" s="1"/>
  <c r="L45" i="1" s="1"/>
  <c r="F45" i="1"/>
  <c r="K44" i="1"/>
  <c r="Q44" i="1" s="1"/>
  <c r="L44" i="1" s="1"/>
  <c r="F44" i="1"/>
  <c r="K43" i="1"/>
  <c r="Q43" i="1" s="1"/>
  <c r="L43" i="1" s="1"/>
  <c r="F43" i="1"/>
  <c r="Q42" i="1"/>
  <c r="L42" i="1" s="1"/>
  <c r="K42" i="1"/>
  <c r="F42" i="1"/>
  <c r="K41" i="1"/>
  <c r="Q41" i="1" s="1"/>
  <c r="L41" i="1" s="1"/>
  <c r="F41" i="1"/>
  <c r="K40" i="1"/>
  <c r="Q40" i="1" s="1"/>
  <c r="L40" i="1" s="1"/>
  <c r="F40" i="1"/>
  <c r="K39" i="1"/>
  <c r="Q39" i="1" s="1"/>
  <c r="L39" i="1" s="1"/>
  <c r="F39" i="1"/>
  <c r="K38" i="1"/>
  <c r="Q38" i="1" s="1"/>
  <c r="L38" i="1" s="1"/>
  <c r="F38" i="1"/>
  <c r="K37" i="1"/>
  <c r="Q37" i="1" s="1"/>
  <c r="L37" i="1" s="1"/>
  <c r="F37" i="1"/>
  <c r="K36" i="1"/>
  <c r="Q36" i="1" s="1"/>
  <c r="L36" i="1" s="1"/>
  <c r="F36" i="1"/>
  <c r="K35" i="1"/>
  <c r="Q35" i="1" s="1"/>
  <c r="L35" i="1" s="1"/>
  <c r="F35" i="1"/>
  <c r="K34" i="1"/>
  <c r="Q34" i="1" s="1"/>
  <c r="L34" i="1" s="1"/>
  <c r="F34" i="1"/>
  <c r="K33" i="1"/>
  <c r="Q33" i="1" s="1"/>
  <c r="L33" i="1" s="1"/>
  <c r="F33" i="1"/>
  <c r="K32" i="1"/>
  <c r="Q32" i="1" s="1"/>
  <c r="L32" i="1" s="1"/>
  <c r="F32" i="1"/>
  <c r="K31" i="1"/>
  <c r="Q31" i="1" s="1"/>
  <c r="L31" i="1" s="1"/>
  <c r="F31" i="1"/>
  <c r="K30" i="1"/>
  <c r="Q30" i="1" s="1"/>
  <c r="L30" i="1" s="1"/>
  <c r="F30" i="1"/>
  <c r="K29" i="1"/>
  <c r="Q29" i="1" s="1"/>
  <c r="L29" i="1" s="1"/>
  <c r="F29" i="1"/>
  <c r="K28" i="1"/>
  <c r="Q28" i="1" s="1"/>
  <c r="L28" i="1" s="1"/>
  <c r="F28" i="1"/>
  <c r="K26" i="1"/>
  <c r="Q26" i="1" s="1"/>
  <c r="L26" i="1" s="1"/>
  <c r="F26" i="1"/>
  <c r="K25" i="1"/>
  <c r="Q25" i="1" s="1"/>
  <c r="L25" i="1" s="1"/>
  <c r="F25" i="1"/>
  <c r="K24" i="1"/>
  <c r="Q24" i="1" s="1"/>
  <c r="L24" i="1" s="1"/>
  <c r="F24" i="1"/>
  <c r="K23" i="1"/>
  <c r="Q23" i="1" s="1"/>
  <c r="L23" i="1" s="1"/>
  <c r="F23" i="1"/>
  <c r="K22" i="1"/>
  <c r="Q22" i="1" s="1"/>
  <c r="L22" i="1" s="1"/>
  <c r="F22" i="1"/>
  <c r="K21" i="1"/>
  <c r="Q21" i="1" s="1"/>
  <c r="L21" i="1" s="1"/>
  <c r="F21" i="1"/>
  <c r="K20" i="1"/>
  <c r="Q20" i="1" s="1"/>
  <c r="L20" i="1" s="1"/>
  <c r="F20" i="1"/>
  <c r="K19" i="1"/>
  <c r="Q19" i="1" s="1"/>
  <c r="L19" i="1" s="1"/>
  <c r="F19" i="1"/>
  <c r="K18" i="1"/>
  <c r="Q18" i="1" s="1"/>
  <c r="L18" i="1" s="1"/>
  <c r="F18" i="1"/>
  <c r="K17" i="1"/>
  <c r="Q17" i="1" s="1"/>
  <c r="L17" i="1" s="1"/>
  <c r="F17" i="1"/>
  <c r="K16" i="1"/>
  <c r="Q16" i="1" s="1"/>
  <c r="L16" i="1" s="1"/>
  <c r="F16" i="1"/>
  <c r="K14" i="1"/>
  <c r="Q14" i="1" s="1"/>
  <c r="L14" i="1" s="1"/>
  <c r="F14" i="1"/>
  <c r="K13" i="1"/>
  <c r="Q13" i="1" s="1"/>
  <c r="L13" i="1" s="1"/>
  <c r="F13" i="1"/>
  <c r="K12" i="1"/>
  <c r="Q12" i="1" s="1"/>
  <c r="L12" i="1" s="1"/>
  <c r="F12" i="1"/>
  <c r="K11" i="1"/>
  <c r="Q11" i="1" s="1"/>
  <c r="L11" i="1" s="1"/>
  <c r="F11" i="1"/>
  <c r="K10" i="1"/>
  <c r="Q10" i="1" s="1"/>
  <c r="L10" i="1" s="1"/>
  <c r="F10" i="1"/>
  <c r="K9" i="1"/>
  <c r="Q9" i="1" s="1"/>
  <c r="L9" i="1" s="1"/>
  <c r="F9" i="1"/>
  <c r="K8" i="1"/>
  <c r="Q8" i="1" s="1"/>
  <c r="L8" i="1" s="1"/>
  <c r="F8" i="1"/>
  <c r="K7" i="1"/>
  <c r="Q7" i="1" s="1"/>
  <c r="L7" i="1" s="1"/>
  <c r="F7" i="1"/>
  <c r="K6" i="1"/>
  <c r="Q6" i="1" s="1"/>
  <c r="L6" i="1" s="1"/>
  <c r="F6" i="1"/>
  <c r="L188" i="1" l="1"/>
  <c r="L150" i="1"/>
  <c r="L447" i="1"/>
  <c r="L416" i="1"/>
  <c r="L104" i="1"/>
  <c r="L153" i="1"/>
  <c r="L327" i="1"/>
  <c r="L426" i="1"/>
  <c r="L143" i="1"/>
  <c r="L15" i="1"/>
  <c r="L93" i="1"/>
  <c r="L27" i="1"/>
  <c r="L200" i="1"/>
  <c r="L168" i="1"/>
  <c r="L450" i="1"/>
  <c r="L62" i="1"/>
  <c r="L5" i="1"/>
  <c r="L362" i="1"/>
  <c r="L292" i="1"/>
  <c r="L259" i="1"/>
  <c r="L341" i="1"/>
  <c r="L250" i="1"/>
  <c r="L466" i="1"/>
  <c r="Q479" i="1" l="1"/>
  <c r="Q480" i="1" s="1"/>
</calcChain>
</file>

<file path=xl/sharedStrings.xml><?xml version="1.0" encoding="utf-8"?>
<sst xmlns="http://schemas.openxmlformats.org/spreadsheetml/2006/main" count="4657" uniqueCount="1338">
  <si>
    <t>Nivel</t>
  </si>
  <si>
    <t>N° Macrosserviço / Serviço</t>
  </si>
  <si>
    <t>Fonte</t>
  </si>
  <si>
    <t>Código</t>
  </si>
  <si>
    <t>Descrição Macrosserviço / Serviço</t>
  </si>
  <si>
    <t>Qtd. (valor calculado)</t>
  </si>
  <si>
    <t>Und.</t>
  </si>
  <si>
    <t>Custo Unitário Referência</t>
  </si>
  <si>
    <t>Custo Unitário</t>
  </si>
  <si>
    <t>BDI</t>
  </si>
  <si>
    <t>Preço Unitário (valor calculado)</t>
  </si>
  <si>
    <t>Observação</t>
  </si>
  <si>
    <t>N° Frente de Obra</t>
  </si>
  <si>
    <t>Frente de Obra</t>
  </si>
  <si>
    <t>Qtd.</t>
  </si>
  <si>
    <t>Valor</t>
  </si>
  <si>
    <t>Macrosserviço</t>
  </si>
  <si>
    <t>1</t>
  </si>
  <si>
    <t/>
  </si>
  <si>
    <t>SERVIÇOS PRELIMINARES</t>
  </si>
  <si>
    <t>Serviço</t>
  </si>
  <si>
    <t>1.1</t>
  </si>
  <si>
    <t>Outros</t>
  </si>
  <si>
    <t>SINAPI/103689</t>
  </si>
  <si>
    <t>FORNECIMENTO E INSTALAÇÃO DE PLACA DE OBRA COM CHAPA GALVANIZADA E ESTRUTURA DE MADEIRA. AF_03/2022_PS</t>
  </si>
  <si>
    <t>M2</t>
  </si>
  <si>
    <t>CONSTRUÇÃO DE 1 (UMA) CRECHE PADRÃO FNDE - TIPO 2</t>
  </si>
  <si>
    <t>1.2</t>
  </si>
  <si>
    <t>SINAPI/98459</t>
  </si>
  <si>
    <t>TAPUME COM TELHA METÁLICA. AF_03/2024</t>
  </si>
  <si>
    <t>1.3</t>
  </si>
  <si>
    <t>SINAPI/101509</t>
  </si>
  <si>
    <t>ENTRADA DE ENERGIA ELÉTRICA, AÉREA, TRIFÁSICA, COM CAIXA DE EMBUTIR, CABO DE 10 MM2 E DISJUNTOR DIN 50A (NÃO INCLUSO O POSTE DE CONCRETO). AF_07/2020</t>
  </si>
  <si>
    <t>UN</t>
  </si>
  <si>
    <t>1.4</t>
  </si>
  <si>
    <t>Composição</t>
  </si>
  <si>
    <t xml:space="preserve"> FNDE 03 </t>
  </si>
  <si>
    <t>LIGAÇÃO PROVISÓRIA DE ÁGUA E ESGOTO</t>
  </si>
  <si>
    <t>1.5</t>
  </si>
  <si>
    <t>SINAPI/99059</t>
  </si>
  <si>
    <t>LOCAÇÃO CONVENCIONAL DE OBRA, UTILIZANDO GABARITO DE TÁBUAS CORRIDAS PONTALETADAS A CADA 2,00M -  2 UTILIZAÇÕES. AF_03/2024</t>
  </si>
  <si>
    <t>M</t>
  </si>
  <si>
    <t>1.6</t>
  </si>
  <si>
    <t xml:space="preserve"> FNDE 231 </t>
  </si>
  <si>
    <t>LOCAÇÃO DE CONTAINER 2,30 X 6,00 M, ALT. 2,50 M, COM 1 SANITARIO, PARA ESCRITORIO, COMPLETO, SEM DIVISORIAS INTERNAS (NAO INCLUI MOBILIZACAO/DESMOBILIZACAO)</t>
  </si>
  <si>
    <t>MÊS</t>
  </si>
  <si>
    <t>1.7</t>
  </si>
  <si>
    <t xml:space="preserve"> FNDE 230 </t>
  </si>
  <si>
    <t>LOCAÇÃO DE CONTAINER 2,30 X 6,00 M, ALT. 2,50 M, PARA ESCRITORIO, SEM DIVISORIAS INTERNAS E SEM SANITARIO (NAO INCLUI MOBILIZACAO/DESMOBILIZACAO)</t>
  </si>
  <si>
    <t>1.8</t>
  </si>
  <si>
    <t xml:space="preserve"> FNDE 232 </t>
  </si>
  <si>
    <t>LOCAÇÃO DE CONTAINER 2,30 X 6,00 M, ALT. 2,50 M, PARA SANITARIO, COM 4 BACIAS, 8 CHUVEIROS,1 LAVATORIO E 1 MICTORIO (NAO INCLUI MOBILIZACAO/DESMOBILIZACAO)</t>
  </si>
  <si>
    <t>1.9</t>
  </si>
  <si>
    <t xml:space="preserve"> FNDE 392 </t>
  </si>
  <si>
    <t>ADMINISTRAÇÃO LOCAL TIPO 2</t>
  </si>
  <si>
    <t>2</t>
  </si>
  <si>
    <t>MOVIMENTO DE TERRA PARA FUNDAÇÕES</t>
  </si>
  <si>
    <t>2.1</t>
  </si>
  <si>
    <t>SINAPI/98525</t>
  </si>
  <si>
    <t>LIMPEZA MECANIZADA DE CAMADA VEGETAL, VEGETAÇÃO E PEQUENAS ÁRVORES (DIÂMETRO DE TRONCO MENOR QUE 0,20 M), COM TRATOR DE ESTEIRAS. AF_03/2024</t>
  </si>
  <si>
    <t>2.2</t>
  </si>
  <si>
    <t>SINAPI/94306</t>
  </si>
  <si>
    <t>ATERRO MECANIZADO DE VALA COM ESCAVADEIRA HIDRÁULICA (CAPACIDADE DA CAÇAMBA: 0,8 M³ / POTÊNCIA: 111 HP), LARGURA ATÉ 2,5 M, PROFUNDIDADE DE 1,5 A 3,0 M, COM SOLO ARGILO-ARENOSO. AF_08/2023</t>
  </si>
  <si>
    <t>M3</t>
  </si>
  <si>
    <t>2.3</t>
  </si>
  <si>
    <t>SINAPI/96523</t>
  </si>
  <si>
    <t>ESCAVAÇÃO MANUAL PARA BLOCO DE COROAMENTO OU SAPATA (INCLUINDO ESCAVAÇÃO PARA COLOCAÇÃO DE FÔRMAS). AF_01/2024</t>
  </si>
  <si>
    <t>2.4</t>
  </si>
  <si>
    <t>SINAPI/101617</t>
  </si>
  <si>
    <t>PREPARO DE FUNDO DE VALA COM LARGURA MAIOR OU IGUAL A 1,5 M E MENOR QUE 2,5 M (ACERTO DO SOLO NATURAL). AF_08/2020</t>
  </si>
  <si>
    <t>2.5</t>
  </si>
  <si>
    <t>SINAPI/93381</t>
  </si>
  <si>
    <t>REATERRO MECANIZADO DE VALA COM RETROESCAVADEIRA (CAPACIDADE DA CAÇAMBA   DA RETRO: 0,26 M³/POTÊNCIA: 88 HP), LARGURA 0,8 A 1,5 M, PROFUNDIDADE 1,5 A 3,0 M, COM SOLO (SEM SUBSTITUIÇÃO) DE 1ª CATEGORIA E COMPACTADOR DE SOLOS DE PERCUSSÃO. AF_08/2023</t>
  </si>
  <si>
    <t>2.6</t>
  </si>
  <si>
    <t>2.7</t>
  </si>
  <si>
    <t>2.8</t>
  </si>
  <si>
    <t>2.9</t>
  </si>
  <si>
    <t>2.10</t>
  </si>
  <si>
    <t>2.11</t>
  </si>
  <si>
    <t>3</t>
  </si>
  <si>
    <t>FUNDAÇÕES</t>
  </si>
  <si>
    <t>3.1</t>
  </si>
  <si>
    <t>SINAPI/96619</t>
  </si>
  <si>
    <t>LASTRO DE CONCRETO MAGRO, APLICADO EM BLOCOS DE COROAMENTO OU SAPATAS, ESPESSURA DE 5 CM. AF_01/2024</t>
  </si>
  <si>
    <t>3.2</t>
  </si>
  <si>
    <t>SINAPI/96534</t>
  </si>
  <si>
    <t>FABRICAÇÃO, MONTAGEM E DESMONTAGEM DE FÔRMA PARA BLOCO DE COROAMENTO, EM MADEIRA SERRADA, E=25 MM, 4 UTILIZAÇÕES. AF_01/2024</t>
  </si>
  <si>
    <t>3.3</t>
  </si>
  <si>
    <t>SINAPI/104917</t>
  </si>
  <si>
    <t>ARMAÇÃO DE SAPATA ISOLADA, VIGA BALDRAME E SAPATA CORRIDA UTILIZANDO AÇO CA-50 DE 6,3 MM - MONTAGEM. AF_01/2024</t>
  </si>
  <si>
    <t>KG</t>
  </si>
  <si>
    <t>3.4</t>
  </si>
  <si>
    <t>SINAPI/104918</t>
  </si>
  <si>
    <t>ARMAÇÃO DE SAPATA ISOLADA, VIGA BALDRAME E SAPATA CORRIDA UTILIZANDO AÇO CA-50 DE 8 MM - MONTAGEM. AF_01/2024</t>
  </si>
  <si>
    <t>3.5</t>
  </si>
  <si>
    <t>SINAPI/104919</t>
  </si>
  <si>
    <t>ARMAÇÃO DE SAPATA ISOLADA, VIGA BALDRAME E SAPATA CORRIDA UTILIZANDO AÇO CA-50 DE 10 MM - MONTAGEM. AF_01/2024</t>
  </si>
  <si>
    <t>3.6</t>
  </si>
  <si>
    <t>SINAPI/104920</t>
  </si>
  <si>
    <t>ARMAÇÃO DE BLOCO, SAPATA ISOLADA, VIGA BALDRAME E SAPATA CORRIDA UTILIZANDO AÇO CA-50 DE 12,5 MM - MONTAGEM. AF_01/2024</t>
  </si>
  <si>
    <t>3.7</t>
  </si>
  <si>
    <t>SINAPI/92915</t>
  </si>
  <si>
    <t>ARMAÇÃO DE ESTRUTURAS DIVERSAS DE CONCRETO ARMADO, EXCETO VIGAS, PILARES, LAJES E FUNDAÇÕES, UTILIZANDO AÇO CA-60 DE 5,0 MM - MONTAGEM. AF_06/2022</t>
  </si>
  <si>
    <t>3.8</t>
  </si>
  <si>
    <t>SINAPI/96558</t>
  </si>
  <si>
    <t>CONCRETAGEM DE SAPATA, FCK 30 MPA, COM USO DE BOMBA - LANÇAMENTO, ADENSAMENTO E ACABAMENTO. AF_01/2024</t>
  </si>
  <si>
    <t>3.9</t>
  </si>
  <si>
    <t>3.10</t>
  </si>
  <si>
    <t>SINAPI/96616</t>
  </si>
  <si>
    <t>LASTRO DE CONCRETO MAGRO, APLICADO EM BLOCOS DE COROAMENTO OU SAPATAS. AF_01/2024</t>
  </si>
  <si>
    <t>3.11</t>
  </si>
  <si>
    <t>3.12</t>
  </si>
  <si>
    <t>3.13</t>
  </si>
  <si>
    <t>3.14</t>
  </si>
  <si>
    <t>3.15</t>
  </si>
  <si>
    <t>SINAPI/96543</t>
  </si>
  <si>
    <t>ARMAÇÃO DE BLOCO UTILIZANDO AÇO CA-60 DE 5 MM - MONTAGEM. AF_01/2024</t>
  </si>
  <si>
    <t>3.16</t>
  </si>
  <si>
    <t>SINAPI/96557</t>
  </si>
  <si>
    <t>CONCRETAGEM DE BLOCO DE COROAMENTO OU VIGA BALDRAME, FCK 30 MPA, COM USO DE BOMBA - LANÇAMENTO, ADENSAMENTO E ACABAMENTO. AF_01/2024</t>
  </si>
  <si>
    <t>3.17</t>
  </si>
  <si>
    <t>SINAPI/100896</t>
  </si>
  <si>
    <t>ESTACA ESCAVADA MECANICAMENTE, SEM FLUIDO ESTABILIZANTE, COM 25CM DE DIÂMETRO, CONCRETO LANÇADO POR CAMINHÃO BETONEIRA (EXCLUSIVE MOBILIZAÇÃO E DESMOBILIZAÇÃO). AF_01/2020_PA</t>
  </si>
  <si>
    <t>3.18</t>
  </si>
  <si>
    <t>SINAPI/95601</t>
  </si>
  <si>
    <t>ARRASAMENTO MECANICO DE ESTACA DE CONCRETO ARMADO, DIAMETROS DE ATÉ 40 CM. AF_05/2021</t>
  </si>
  <si>
    <t>3.19</t>
  </si>
  <si>
    <t>3.20</t>
  </si>
  <si>
    <t>SINAPI/96540</t>
  </si>
  <si>
    <t>FABRICAÇÃO, MONTAGEM E DESMONTAGEM DE FÔRMA PARA BLOCO DE COROAMENTO, EM CHAPA DE MADEIRA COMPENSADA RESINADA, E=17 MM, 4 UTILIZAÇÕES. AF_01/2024</t>
  </si>
  <si>
    <t>3.21</t>
  </si>
  <si>
    <t>SINAPI/96546</t>
  </si>
  <si>
    <t>ARMAÇÃO DE BLOCO UTILIZANDO AÇO CA-50 DE 10 MM - MONTAGEM. AF_01/2024</t>
  </si>
  <si>
    <t>3.22</t>
  </si>
  <si>
    <t>3.23</t>
  </si>
  <si>
    <t>SINAPI/104915</t>
  </si>
  <si>
    <t>ARMAÇÃO DE BLOCO E SAPATA UTILIZANDO AÇO CA-50 DE 25 MM - MONTAGEM. AF_01/2024</t>
  </si>
  <si>
    <t>3.24</t>
  </si>
  <si>
    <t>3.25</t>
  </si>
  <si>
    <t>3.26</t>
  </si>
  <si>
    <t>3.27</t>
  </si>
  <si>
    <t>3.28</t>
  </si>
  <si>
    <t>3.29</t>
  </si>
  <si>
    <t>SINAPI/103797</t>
  </si>
  <si>
    <t>ARMAÇÃO DE DESCIDA D'ÁGUA UTILIZANDO AÇO CA-60 DE 5 MM - MONTAGEM. AF_08/2022</t>
  </si>
  <si>
    <t>3.30</t>
  </si>
  <si>
    <t>3.31</t>
  </si>
  <si>
    <t>3.32</t>
  </si>
  <si>
    <t>SINAPI/96542</t>
  </si>
  <si>
    <t>FABRICAÇÃO, MONTAGEM E DESMONTAGEM DE FÔRMA PARA VIGA BALDRAME, EM CHAPA DE MADEIRA COMPENSADA RESINADA, E=17 MM, 4 UTILIZAÇÕES. AF_01/2024</t>
  </si>
  <si>
    <t>3.33</t>
  </si>
  <si>
    <t>3.34</t>
  </si>
  <si>
    <t>4</t>
  </si>
  <si>
    <t>SUPERESTRUTURA</t>
  </si>
  <si>
    <t>4.1</t>
  </si>
  <si>
    <t>SINAPI/92443</t>
  </si>
  <si>
    <t>MONTAGEM E DESMONTAGEM DE FÔRMA DE PILARES RETANGULARES E ESTRUTURAS SIMILARES, PÉ-DIREITO SIMPLES, EM CHAPA DE MADEIRA COMPENSADA PLASTIFICADA, 18 UTILIZAÇÕES. AF_09/2020</t>
  </si>
  <si>
    <t>4.2</t>
  </si>
  <si>
    <t>SINAPI/92762</t>
  </si>
  <si>
    <t>ARMAÇÃO DE PILAR OU VIGA DE ESTRUTURA CONVENCIONAL DE CONCRETO ARMADO UTILIZANDO AÇO CA-50 DE 10,0 MM - MONTAGEM. AF_06/2022</t>
  </si>
  <si>
    <t>4.3</t>
  </si>
  <si>
    <t>SINAPI/92763</t>
  </si>
  <si>
    <t>ARMAÇÃO DE PILAR OU VIGA DE ESTRUTURA CONVENCIONAL DE CONCRETO ARMADO UTILIZANDO AÇO CA-50 DE 12,5 MM - MONTAGEM. AF_06/2022</t>
  </si>
  <si>
    <t>4.4</t>
  </si>
  <si>
    <t>SINAPI/92759</t>
  </si>
  <si>
    <t>ARMAÇÃO DE PILAR OU VIGA DE ESTRUTURA CONVENCIONAL DE CONCRETO ARMADO UTILIZANDO AÇO CA-60 DE 5,0 MM - MONTAGEM. AF_06/2022</t>
  </si>
  <si>
    <t>4.5</t>
  </si>
  <si>
    <t>SINAPI/103672</t>
  </si>
  <si>
    <t>CONCRETAGEM DE PILARES, FCK = 25 MPA, COM USO DE BOMBA - LANÇAMENTO, ADENSAMENTO E ACABAMENTO. AF_02/2022_PS</t>
  </si>
  <si>
    <t>4.6</t>
  </si>
  <si>
    <t>4.7</t>
  </si>
  <si>
    <t>SINAPI/92761</t>
  </si>
  <si>
    <t>ARMAÇÃO DE PILAR OU VIGA DE ESTRUTURA CONVENCIONAL DE CONCRETO ARMADO UTILIZANDO AÇO CA-50 DE 8,0 MM - MONTAGEM. AF_06/2022</t>
  </si>
  <si>
    <t>4.8</t>
  </si>
  <si>
    <t>4.9</t>
  </si>
  <si>
    <t>4.10</t>
  </si>
  <si>
    <t>SINAPI/103675</t>
  </si>
  <si>
    <t>CONCRETAGEM DE VIGAS E LAJES, FCK=25 MPA, PARA LAJES MACIÇAS OU NERVURADAS COM USO DE BOMBA - LANÇAMENTO, ADENSAMENTO E ACABAMENTO. AF_02/2022_PS</t>
  </si>
  <si>
    <t>4.11</t>
  </si>
  <si>
    <t>SINAPI/93184</t>
  </si>
  <si>
    <t>VERGA PRÉ-MOLDADA COM ATÉ 1,5 M DE VÃO, ESPESSURA DE *20* CM. AF_03/2024</t>
  </si>
  <si>
    <t>4.12</t>
  </si>
  <si>
    <t>4.13</t>
  </si>
  <si>
    <t>4.14</t>
  </si>
  <si>
    <t>4.15</t>
  </si>
  <si>
    <t>4.16</t>
  </si>
  <si>
    <t>4.17</t>
  </si>
  <si>
    <t>SINAPI/92760</t>
  </si>
  <si>
    <t>ARMAÇÃO DE PILAR OU VIGA DE ESTRUTURA CONVENCIONAL DE CONCRETO ARMADO UTILIZANDO AÇO CA-50 DE 6,3 MM - MONTAGEM. AF_06/2022</t>
  </si>
  <si>
    <t>4.18</t>
  </si>
  <si>
    <t>4.19</t>
  </si>
  <si>
    <t>4.20</t>
  </si>
  <si>
    <t>4.21</t>
  </si>
  <si>
    <t>4.22</t>
  </si>
  <si>
    <t xml:space="preserve"> CP 483 </t>
  </si>
  <si>
    <t>ESTRUTURA TRELIÇADA DE COBERTURA, TIPO FINK, COM LIGAÇÕES SOLDADAS, INCLUSOS PERFIS METÁLICOS, CHAPAS METÁLICAS, MÃO DE OBRA E TRANSPORTE COM GUINDASTE - FORNECIMENTO E INSTALAÇÃO. AF_01/2020_PSA (coeficientes baseados nas composições de referência Outros  - 100775)</t>
  </si>
  <si>
    <t>4.23</t>
  </si>
  <si>
    <t>SINAPI/97083</t>
  </si>
  <si>
    <t>COMPACTAÇÃO MECÂNICA DE SOLO PARA EXECUÇÃO DE RADIER, PISO DE CONCRETO OU LAJE SOBRE SOLO, COM COMPACTADOR DE SOLOS A PERCUSSÃO. AF_09/2021</t>
  </si>
  <si>
    <t>4.24</t>
  </si>
  <si>
    <t>SINAPI/96622</t>
  </si>
  <si>
    <t>LASTRO COM MATERIAL GRANULAR, APLICADO EM PISOS OU LAJES SOBRE SOLO, ESPESSURA DE *5 CM*. AF_01/2024</t>
  </si>
  <si>
    <t>4.25</t>
  </si>
  <si>
    <t>SINAPI/97087</t>
  </si>
  <si>
    <t>CAMADA SEPARADORA PARA EXECUÇÃO DE RADIER, PISO DE CONCRETO OU LAJE SOBRE SOLO, EM LONA PLÁSTICA. AF_09/2021</t>
  </si>
  <si>
    <t>4.26</t>
  </si>
  <si>
    <t>SINAPI/94991</t>
  </si>
  <si>
    <t>EXECUÇÃO DE PASSEIO (CALÇADA) OU PISO DE CONCRETO COM CONCRETO MOLDADO IN LOCO, USINADO C20, ACABAMENTO CONVENCIONAL, NÃO ARMADO. AF_08/2022</t>
  </si>
  <si>
    <t>4.27</t>
  </si>
  <si>
    <t>4.28</t>
  </si>
  <si>
    <t>4.29</t>
  </si>
  <si>
    <t>4.30</t>
  </si>
  <si>
    <t>5</t>
  </si>
  <si>
    <t>SISTEMA DE VEDAÇÃO VERTICAL</t>
  </si>
  <si>
    <t>5.1</t>
  </si>
  <si>
    <t>SINAPI/101161</t>
  </si>
  <si>
    <t>ALVENARIA DE VEDAÇÃO COM ELEMENTO VAZADO DE CONCRETO (COBOGÓ) DE 7X50X50CM E ARGAMASSA DE ASSENTAMENTO COM PREPARO EM BETONEIRA. AF_05/2020</t>
  </si>
  <si>
    <t>5.2</t>
  </si>
  <si>
    <t>SINAPI/103322</t>
  </si>
  <si>
    <t>ALVENARIA DE VEDAÇÃO DE BLOCOS CERÂMICOS FURADOS NA VERTICAL DE 9X19X39 CM (ESPESSURA 9 CM) E ARGAMASSA DE ASSENTAMENTO COM PREPARO EM BETONEIRA. AF_12/2021</t>
  </si>
  <si>
    <t>5.3</t>
  </si>
  <si>
    <t>SINAPI/103328</t>
  </si>
  <si>
    <t>ALVENARIA DE VEDAÇÃO DE BLOCOS CERÂMICOS FURADOS NA HORIZONTAL DE 9X19X19 CM (ESPESSURA 9 CM) E ARGAMASSA DE ASSENTAMENTO COM PREPARO EM BETONEIRA. AF_12/2021</t>
  </si>
  <si>
    <t>5.4</t>
  </si>
  <si>
    <t>SINAPI/103324</t>
  </si>
  <si>
    <t>ALVENARIA DE VEDAÇÃO DE BLOCOS CERÂMICOS FURADOS NA VERTICAL DE 14X19X39 CM (ESPESSURA 14 CM) E ARGAMASSA DE ASSENTAMENTO COM PREPARO EM BETONEIRA. AF_12/2021</t>
  </si>
  <si>
    <t>5.5</t>
  </si>
  <si>
    <t>SINAPI/101159</t>
  </si>
  <si>
    <t>ALVENARIA DE VEDAÇÃO DE BLOCOS CERÂMICOS MACIÇOS DE 5X10X20CM (ESPESSURA 10CM) E ARGAMASSA DE ASSENTAMENTO COM PREPARO EM BETONEIRA. AF_05/2020</t>
  </si>
  <si>
    <t>5.6</t>
  </si>
  <si>
    <t>SINAPI/93200</t>
  </si>
  <si>
    <t>FIXAÇÃO (ENCUNHAMENTO) DE ALVENARIA DE VEDAÇÃO COM ARGAMASSA APLICADA COM BISNAGA. AF_03/2024</t>
  </si>
  <si>
    <t>5.7</t>
  </si>
  <si>
    <t>5.8</t>
  </si>
  <si>
    <t>SINAPI/102253</t>
  </si>
  <si>
    <t>DIVISORIA SANITÁRIA, TIPO CABINE, EM GRANITO CINZA POLIDO, ESP = 3CM, ASSENTADO COM ARGAMASSA COLANTE AC III-E, EXCLUSIVE FERRAGENS. AF_01/2021</t>
  </si>
  <si>
    <t>5.9</t>
  </si>
  <si>
    <t xml:space="preserve"> FNDE 129 </t>
  </si>
  <si>
    <t>INSTALAÇÃO DE BOX DE VIDRO TEMPERADO, E = 10 MM, ENCAIXADO EM PERFIL U (M2)</t>
  </si>
  <si>
    <t>5.10</t>
  </si>
  <si>
    <t>SINAPI/96370</t>
  </si>
  <si>
    <t>PAREDE COM SISTEMA EM CHAPAS DE GESSO PARA DRYWALL, USO INTERNO, COM UMA FACE SIMPLES E ESTRUTURA METÁLICA COM GUIAS SIMPLES, SEM VÃOS. AF_07/2023_PS</t>
  </si>
  <si>
    <t>6</t>
  </si>
  <si>
    <t>ESQUADRIAS</t>
  </si>
  <si>
    <t>6.1</t>
  </si>
  <si>
    <t xml:space="preserve"> FNDE 433 </t>
  </si>
  <si>
    <t>PM1 - KIT DE PORTA DE MADEIRA PARA PINTURA, SEMI-OCA (LEVE OU MÉDIA), PADRÃO MÉDIO, 70X210CM, ESPESSURA DE 3,5CM, ITENS INCLUSOS: DOBRADIÇAS, MONTAGEM E INSTALAÇÃO DO BATENTE, FECHADURA COM EXECUÇÃO DO FURO - FORNECIMENTO E INSTALAÇÃO (UN)</t>
  </si>
  <si>
    <t>6.2</t>
  </si>
  <si>
    <t xml:space="preserve"> FNDE 247 </t>
  </si>
  <si>
    <t>PM 2 - KIT DE PORTA DE MADEIRA COM VENEZIANA, 80X210CM (ESPESSURA DE 3CM), PADRÃO MÉDIO, ITENS INCLUSOS: DOBRADIÇAS, MONTAGEM E INSTALAÇÃO DE BATENTE, FECHADURA COM EXECUÇÃO DO FURO - FORNECIMENTO E INSTALAÇÃO</t>
  </si>
  <si>
    <t>6.3</t>
  </si>
  <si>
    <t xml:space="preserve"> FNDE 246 </t>
  </si>
  <si>
    <t>PM3 - KIT DE PORTA DE MADEIRA FRISADA, SEMI-OCA (LEVE OU MÉDIA), PADRÃO MÉDIO, 80X210CM, ESPESSURA DE 3,5CM, ITENS INCLUSOS: DOBRADIÇAS, MONTAGEM E INSTALAÇÃO DE BATENTE, FECHADURA COM EXECUÇÃO DO FURO - FORNECIMENTO E INSTALAÇÃO. AF_12/2019.</t>
  </si>
  <si>
    <t>6.4</t>
  </si>
  <si>
    <t xml:space="preserve"> FNDE 434 </t>
  </si>
  <si>
    <t>PM4 - KIT DE PORTA DE MADEIRA FRISADA, SEMI-OCA (LEVE OU MÉDIA), PADRÃO MÉDIO, 80X210CM, ESPESSURA DE 3,5CM, ITENS INCLUSOS: DOBRADIÇAS, MONTAGEM E INSTALAÇÃO DE BATENTE, FECHADURA COM EXECUÇÃO DO FURO - FORNECIMENTO E INSTALAÇÃO. AF_12/2019 (UN)</t>
  </si>
  <si>
    <t>6.5</t>
  </si>
  <si>
    <t xml:space="preserve"> FNDE 430 </t>
  </si>
  <si>
    <t>PM5 - KIT DE PORTA DE MADEIRA COM VISOR DE VIDRO, 80X210CM (ESPESSURA DE 3CM), PADRÃO POPULAR, ITENS INCLUSOS: DOBRADIÇAS, MONTAGEM E INSTALAÇÃO DE BATENTE, FECHADURA COM EXECUÇÃO DO FURO - FORNECIMENTO E INSTALAÇÃO. AF_12/2019 (UN)</t>
  </si>
  <si>
    <t>6.6</t>
  </si>
  <si>
    <t xml:space="preserve"> FNDE 432 </t>
  </si>
  <si>
    <t>PM6 -PORTA EM COMPENSADO DE MADEIRA E=2cm REVESTIDA COM LAMINADO MELAMÍNICO COM VARIAÇÃO DE CORES (UN)</t>
  </si>
  <si>
    <t>6.7</t>
  </si>
  <si>
    <t xml:space="preserve"> FNDE 431 </t>
  </si>
  <si>
    <t>INSTALAÇÃO DE VIDRO LISO INCOLOR ESQUADRIA PM5 , E = 6 MM, EM ESQUADRIA DE MADEIRA, FIXADO COM BAGUETE (M2)</t>
  </si>
  <si>
    <t>6.8</t>
  </si>
  <si>
    <t>SINAPI/100705</t>
  </si>
  <si>
    <t>TARJETA TIPO LIVRE/OCUPADO PARA PORTA DE BANHEIRO. AF_12/2019</t>
  </si>
  <si>
    <t>6.9</t>
  </si>
  <si>
    <t>SINAPI/100866</t>
  </si>
  <si>
    <t>BARRA DE APOIO RETA, EM ACO INOX POLIDO, COMPRIMENTO 60CM, FIXADA NA PAREDE - FORNECIMENTO E INSTALAÇÃO. AF_01/2020</t>
  </si>
  <si>
    <t>6.10</t>
  </si>
  <si>
    <t xml:space="preserve"> FNDE 04 </t>
  </si>
  <si>
    <t>CHAPA METÁLICA (ALUMÍNIO) 0,90 M X 0,40 M, ESPESSURA 1 MM PARA AS PORTAS</t>
  </si>
  <si>
    <t>6.11</t>
  </si>
  <si>
    <t xml:space="preserve"> FNDE 251 </t>
  </si>
  <si>
    <t>PORTA DE ABRIR - PA1 - 100 X 210 CM EM CHAPA DE ALUMÍNIO, COM VENEZIANA E VIDRO MINIBOREAL 6 MM, INCLUSO FECHADURA E PUXADOR - CONFORME PROJETO DE ESQUADRIAS.</t>
  </si>
  <si>
    <t>6.12</t>
  </si>
  <si>
    <t xml:space="preserve"> FNDE 252 </t>
  </si>
  <si>
    <t>PORTA DE ABRIR - PA2 - 80 X 210 CM EM CHAPA DE ALUMÍNIO, TIPO VENEZIANA COM GUARNIÇÃO, FIXAÇÃO COM PARAFUSOS - FORNECIMENTO E INSTALAÇÃO - CONFORME PROJETO DE ESQUADRIAS</t>
  </si>
  <si>
    <t>6.13</t>
  </si>
  <si>
    <t xml:space="preserve"> FNDE 253 </t>
  </si>
  <si>
    <t>PORTA DE ABRIR 2 FOLHAS - PA3 - 160 X 210 CM EM CHAPA DE ALUMÍNIO, TIPO VENEZIANA COM GUARNIÇÃO, FIXAÇÃO COM PARAFUSOS - FORNECIMENTO E INSTALAÇÃO - CONFORME PROJETO DE ESQUADRIAS.</t>
  </si>
  <si>
    <t>6.14</t>
  </si>
  <si>
    <t xml:space="preserve"> FNDE 435 </t>
  </si>
  <si>
    <t>PORTA DE CORRER - PA4- 450 X 210 CM, DE ALUMÍNIO, COM DUAS FOLHAS FIXAS E DUAS FOLHAS DE CORRER PARA VIDRO, INCLUSO VIDRO LISO INCOLOR 8 MM, FECHADURA E PUXADOR, SEM ALIZAR - CONFORME PROJETO DE ESQUADRIAS (M2)</t>
  </si>
  <si>
    <t>6.15</t>
  </si>
  <si>
    <t xml:space="preserve"> FNDE 436 </t>
  </si>
  <si>
    <t>PORTA DE ABRIR  - PA5 - 120 X 170 CM EM CHAPA DE ALUMÍNIO, TIPO VENEZIANA COM GUARNIÇÃO, FIXAÇÃO COM PARAFUSOS - FORNECIMENTO E INSTALAÇÃO - CONFORME PROJETO DE ESQUADRIAS (M2)</t>
  </si>
  <si>
    <t>6.16</t>
  </si>
  <si>
    <t xml:space="preserve"> FNDE 258 </t>
  </si>
  <si>
    <t>JANELA DE ALUMÍNIO - JA-1 - 70 X 125 CM, TIPO GUILHOTINA COMPLETA, COM VIDROS, BATENTE E FERRAGENS. EXCLUSIVE ALIZAR, ACABAMENTO E CONTRAMARCO, CONFORME PROJETO DE ESQUADRIAS</t>
  </si>
  <si>
    <t>6.17</t>
  </si>
  <si>
    <t xml:space="preserve"> FNDE 438 </t>
  </si>
  <si>
    <t>JANELA DE ALUMÍNIO - JA-2 - 110 X 195 CM, TIPO GUILHOTINACOMPLETA, COM VIDROS, BATENTE E FERRAGENS. EXCLUSIVE ALIZAR, ACABAMENTO E CONTRAMARCO, CONFORME PROJETO DE ESQUADRIAS (M2)</t>
  </si>
  <si>
    <t>6.18</t>
  </si>
  <si>
    <t xml:space="preserve"> FNDE 275 </t>
  </si>
  <si>
    <t>JANELA DE ALUMÍNIO JA-3 - 140 X 115, TIPO FIXA, PARA VIDRO, COM VIDRO, BATENTE E FERRAGENS. EXCLUSIVE ACABAMENTO, ALIZAR E CONTRAMARCO, CONFORME PROJETO DE ESQUADRIAS</t>
  </si>
  <si>
    <t>6.19</t>
  </si>
  <si>
    <t xml:space="preserve"> FNDE 439 </t>
  </si>
  <si>
    <t>JANELA DE ALUMÍNIO - JA-4 - 140 X 195 CM, TIPO GUILHOTINA COMPLETA, COM VIDROS, BATENTE E FERRAGENS. EXCLUSIVE ALIZAR, ACABAMENTO E CONTRAMARCO, CONFORME PROJETO DE ESQUADRIAS (M2)</t>
  </si>
  <si>
    <t>6.20</t>
  </si>
  <si>
    <t xml:space="preserve"> FNDE 440 </t>
  </si>
  <si>
    <t>JANELA DE ALUMÍNIO JA-5 - 200 X 105 CM, TIPO FIXA, PARA VIDRO, COM VIDRO, BATENTE E FERRAGENS. EXCLUSIVE ACABAMENTO, ALIZAR E CONTRAMARCO, CONFORME PROJETO DE ESQUADRIAS (M2)</t>
  </si>
  <si>
    <t>6.21</t>
  </si>
  <si>
    <t xml:space="preserve"> FNDE 441 </t>
  </si>
  <si>
    <t>JANELA DE ALUMÍNIO - JA-6 - 210 X 50 CM, TIPO MAXIM-AR, COM VIDROS, BATENTE E FERRAGENS. EXCLUSIVE ALIZAR, ACABAMENTO E CONTRAMARCO, CONFORME PROJETO DE ESQUADRIAS (M2)</t>
  </si>
  <si>
    <t>6.22</t>
  </si>
  <si>
    <t xml:space="preserve"> FNDE 264 </t>
  </si>
  <si>
    <t>JANELA DE ALUMÍNIO - JA-7 - 210 X 75 CM, TIPO MAXIM-AR, COM VIDROS, BATENTE E FERRAGENS. EXCLUSIVE ALIZAR, ACABAMENTO E CONTRAMARCO, CONFORME PROJETO DE ESQUADRIAS</t>
  </si>
  <si>
    <t>6.23</t>
  </si>
  <si>
    <t xml:space="preserve"> FNDE 268 </t>
  </si>
  <si>
    <t>JANELA DE ALUMÍNIO - JA-8 - 210 X 100 CM, TIPO MAXIM-AR, COM VIDROS, BATENTE E FERRAGENS. EXCLUSIVE ALIZAR, ACABAMENTO E CONTRAMARCO, CONFORME PROJETO DE ESQUADRIAS</t>
  </si>
  <si>
    <t>6.24</t>
  </si>
  <si>
    <t xml:space="preserve"> FNDE 265 </t>
  </si>
  <si>
    <t>JANELA DE ALUMÍNIO - JA-9 - 210 X 150 CM, TIPO MAXIM-AR, COM VIDROS, BATENTE E FERRAGENS. EXCLUSIVE ALIZAR, ACABAMENTO E CONTRAMARCO, CONFORME PROJETO DE ESQUADRIAS</t>
  </si>
  <si>
    <t>6.25</t>
  </si>
  <si>
    <t xml:space="preserve"> FNDE 442 </t>
  </si>
  <si>
    <t>JANELA DE ALUMÍNIO - JA-10 - 70 X 75 CM, TIPO MAXIM-AR, COM VIDROS, BATENTE E FERRAGENS. EXCLUSIVE ALIZAR, ACABAMENTO E CONTRAMARCO, CONFORME PROJETO DE ESQUADRIAS (M2)</t>
  </si>
  <si>
    <t>6.26</t>
  </si>
  <si>
    <t xml:space="preserve"> FNDE 270 </t>
  </si>
  <si>
    <t>JANELA DE ALUMÍNIO - JA-11 - 140 X 75 CM, TIPO MAXIM-AR, COM VIDROS, BATENTE E FERRAGENS. EXCLUSIVE ALIZAR, ACABAMENTO E CONTRAMARCO, CONFORME PROJETO DE ESQUADRIAS</t>
  </si>
  <si>
    <t>6.27</t>
  </si>
  <si>
    <t xml:space="preserve"> FNDE 443 </t>
  </si>
  <si>
    <t>JANELA DE ALUMÍNIO - JA-12 - 420 X 50 CM, TIPO MAXIM-AR, COM VIDROS, BATENTE E FERRAGENS. EXCLUSIVE ALIZAR, ACABAMENTO E CONTRAMARCO, CONFORME PROJETO DE ESQUADRIAS (M2)</t>
  </si>
  <si>
    <t>6.28</t>
  </si>
  <si>
    <t xml:space="preserve"> FNDE 444 </t>
  </si>
  <si>
    <t>JANELA DE ALUMÍNIO - JA-13 - 560 X 100 CM, TIPO MAXIM-AR, COM VIDROS, BATENTE E FERRAGENS. EXCLUSIVE ALIZAR, ACABAMENTO E CONTRAMARCO, CONFORME PROJETO DE ESQUADRIAS (M2)</t>
  </si>
  <si>
    <t>6.29</t>
  </si>
  <si>
    <t xml:space="preserve"> FNDE 445 </t>
  </si>
  <si>
    <t>JANELA DE ALUMÍNIO JA-14 - 160 X 85, TIPO FIXA, PARA VIDRO, COM VIDRO, BATENTE E FERRAGENS. EXCLUSIVE ACABAMENTO, ALIZAR E CONTRAMARCO, CONFORME PROJETO DE ESQUADRIAS (M2)</t>
  </si>
  <si>
    <t>6.30</t>
  </si>
  <si>
    <t xml:space="preserve"> FNDE 05 </t>
  </si>
  <si>
    <t>TELA TIPO MOSQUITEIRO - FIXADA NA ESQUADRIA - CONFORME PROJETO DE ESQUADRIAS</t>
  </si>
  <si>
    <t>6.31</t>
  </si>
  <si>
    <t xml:space="preserve"> FNDE 437 </t>
  </si>
  <si>
    <t>PORTA DE VIDRO - PV1 - 175X 230 CM, DE ABRIR DUAS FOLHAS TEMPERADO INCOLOR 10 MM, CONFORME PROJETO (M2)</t>
  </si>
  <si>
    <t>6.32</t>
  </si>
  <si>
    <t xml:space="preserve"> FNDE 280 </t>
  </si>
  <si>
    <t>PF1 - PORTÃO METÁLICO DE ABRIR, 1,40 X 2,20 M, COM CHAPA METÁLICA, INCLUSO PINTURA, CONFORME PROJETO DE ESQUADRIAS</t>
  </si>
  <si>
    <t>6.33</t>
  </si>
  <si>
    <t xml:space="preserve"> FNDE 08 </t>
  </si>
  <si>
    <t>PF2 - PORTÃO METÁLICO DE ABRIR,  1,40 X 1,05 M, COM CHAPA METÁLICA, INCLUSO PINTURA, CONFORME PROJETO DE ESQUADRIAS</t>
  </si>
  <si>
    <t>6.34</t>
  </si>
  <si>
    <t xml:space="preserve"> FNDE 281 </t>
  </si>
  <si>
    <t>FECHAMENTO EM CHAPA METÁLICA PERFURADA, INCLUSO PINTURA, CONFORME PROJETO</t>
  </si>
  <si>
    <t>6.35</t>
  </si>
  <si>
    <t xml:space="preserve"> FNDE 283 </t>
  </si>
  <si>
    <t>CERCA/GRADIL H=1,58M, MALHA 5 X 15CM -  GALVANIZADO</t>
  </si>
  <si>
    <t>6.36</t>
  </si>
  <si>
    <t xml:space="preserve"> FNDE 446 </t>
  </si>
  <si>
    <t>P01 - PORTÃO METÁLICO 1,50 x 2,10 M , MALHA 5 X 20CM - FIO 5,00MM, REVESTIDOS EM POLIESTER POR PROCESSO DE PINTURA ELETROSTÁTICA (GRADIL), NA COR BRANCA - FORNECIMENTO E INSTALAÇÃO (M2)</t>
  </si>
  <si>
    <t>6.37</t>
  </si>
  <si>
    <t xml:space="preserve"> FNDE 447 </t>
  </si>
  <si>
    <t>P02 - PORTÃO METÁLICO 1,00 x 2,00 M , MALHA 5 X 20CM - FIO 5,00MM, REVESTIDOS EM POLIESTER POR PROCESSO DE PINTURA ELETROSTÁTICA (GRADIL), NA COR BRANCA - FORNECIMENTO E INSTALAÇÃO (M2)</t>
  </si>
  <si>
    <t>6.38</t>
  </si>
  <si>
    <t xml:space="preserve"> FNDE 448 </t>
  </si>
  <si>
    <t>P03 - PORTÃO METÁLICO 3,12 x 2,00 M , MALHA 5 X 20CM - FIO 5,00MM, REVESTIDOS EM POLIESTER POR PROCESSO DE PINTURA ELETROSTÁTICA (GRADIL), NA COR BRANCA - FORNECIMENTO E INSTALAÇÃO (M2)</t>
  </si>
  <si>
    <t>7</t>
  </si>
  <si>
    <t>SISTEMAS DE COBERTURA</t>
  </si>
  <si>
    <t>7.1</t>
  </si>
  <si>
    <t xml:space="preserve"> FNDE 20 </t>
  </si>
  <si>
    <t>TELHA TERMOISOLANTE REVESTIDA EM ACO GALVALUME, FACE SUPERIOR TRAPEZOIDAL E FACE INFERIOR PLANA (NAO INCLUI ACESSORIOS DE FIXACAO), REVEST COM ESPESSURA DE 0,50 MM, COM PRE-PINTURA DE COR BRANCA NAS DUAS FACES, NUCLEO EM POLIIOCIANURATO (PIR) COM ESPESSURA DE 50 MM</t>
  </si>
  <si>
    <t>7.2</t>
  </si>
  <si>
    <t>SINAPI/94229</t>
  </si>
  <si>
    <t>CALHA EM CHAPA DE AÇO GALVANIZADO NÚMERO 24, DESENVOLVIMENTO DE 100 CM, INCLUSO TRANSPORTE VERTICAL. AF_07/2019</t>
  </si>
  <si>
    <t>7.3</t>
  </si>
  <si>
    <t xml:space="preserve"> FNDE 422 </t>
  </si>
  <si>
    <t>RUFO EM CHAPA DE AÇO GALVANIZADO NR. 24, DESENVOLVIMENTO 73 CM (M)</t>
  </si>
  <si>
    <t>7.4</t>
  </si>
  <si>
    <t xml:space="preserve"> FNDE 423 </t>
  </si>
  <si>
    <t>RUFO EM CHAPA DE AÇO GALVANIZADO NR. 24, DESENVOLVIMENTO 39 CM (M)</t>
  </si>
  <si>
    <t>7.5</t>
  </si>
  <si>
    <t xml:space="preserve"> FNDE 424 </t>
  </si>
  <si>
    <t>RUFO EM CHAPA DE AÇO GALVANIZADO NR. 24, DESENVOLVIMENTO 32 CM (M)</t>
  </si>
  <si>
    <t>7.6</t>
  </si>
  <si>
    <t xml:space="preserve"> FNDE 167 </t>
  </si>
  <si>
    <t>PINGADEIRA EM CHAPA DE AÇO GALVANIZADO (M)</t>
  </si>
  <si>
    <t>8</t>
  </si>
  <si>
    <t>IMPERMEABILIZAÇÃO</t>
  </si>
  <si>
    <t>8.1</t>
  </si>
  <si>
    <t xml:space="preserve"> FNDE 172 </t>
  </si>
  <si>
    <t>IMPERMEABILIZAÇÃO DE VIGA BALDRAME COM EMULSÃO ASFÁLTICA, 2 DEMÃOS</t>
  </si>
  <si>
    <t>8.2</t>
  </si>
  <si>
    <t xml:space="preserve"> FNDE 174 </t>
  </si>
  <si>
    <t>IMPERMEABILIZAÇÃO DE PISO COM EMULSÃO ASFÁLTICA, 2 DEMÃOS</t>
  </si>
  <si>
    <t>9</t>
  </si>
  <si>
    <t>REVESTIMENTOS INTERNO E EXTERNO</t>
  </si>
  <si>
    <t>9.1</t>
  </si>
  <si>
    <t>SINAPI/87878</t>
  </si>
  <si>
    <t>CHAPISCO APLICADO EM ALVENARIAS E ESTRUTURAS DE CONCRETO INTERNAS, COM COLHER DE PEDREIRO.  ARGAMASSA TRAÇO 1:3 COM PREPARO MANUAL. AF_10/2022</t>
  </si>
  <si>
    <t>9.2</t>
  </si>
  <si>
    <t>SINAPI/87535</t>
  </si>
  <si>
    <t>EMBOÇO, EM ARGAMASSA TRAÇO 1:2:8, PREPARO MECÂNICO, APLICADO MANUALMENTE EM PAREDES INTERNAS DE AMBIENTES COM ÁREA MAIOR QUE 10M², E = 17,5MM, COM TALISCAS. AF_03/2024</t>
  </si>
  <si>
    <t>9.3</t>
  </si>
  <si>
    <t>SINAPI/87792</t>
  </si>
  <si>
    <t>EMBOÇO OU MASSA ÚNICA EM ARGAMASSA TRAÇO 1:2:8, PREPARO MECÂNICO COM BETONEIRA 400 L, APLICADA MANUALMENTE EM PANOS CEGOS DE FACHADA (SEM PRESENÇA DE VÃOS), ESPESSURA DE 25 MM. AF_08/2022</t>
  </si>
  <si>
    <t>9.4</t>
  </si>
  <si>
    <t>SINAPI/87543</t>
  </si>
  <si>
    <t>MASSA ÚNICA, EM ARGAMASSA INDUSTRIALIZADA, PREPARO MECÂNICO, APLICADA COM EQUIPAMENTO DE MISTURA E PROJEÇÃO DE ARGAMASSA EM PAREDES INTERNAS, E = 5MM, SEM TALISCAS. AF_03/2024</t>
  </si>
  <si>
    <t>9.5</t>
  </si>
  <si>
    <t>SINAPI/87273</t>
  </si>
  <si>
    <t>REVESTIMENTO CERÂMICO PARA PAREDES INTERNAS COM PLACAS TIPO ESMALTADA DE DIMENSÕES 33X45 CM APLICADAS NA ALTURA INTEIRA DAS PAREDES. AF_02/2023_PE</t>
  </si>
  <si>
    <t>9.6</t>
  </si>
  <si>
    <t xml:space="preserve"> FNDE 293 </t>
  </si>
  <si>
    <t>REVESTIMENTO CERÂMICO PARA PAREDES INTERNAS COM PLACAS TIPO ESMALTADA EXTRA DE DIMENSÕES 10X10 CM COR AMARELA APLICADAS NA ALTURA INTEIRA DAS PAREDES</t>
  </si>
  <si>
    <t>9.7</t>
  </si>
  <si>
    <t xml:space="preserve"> FNDE 294 </t>
  </si>
  <si>
    <t>REVESTIMENTO CERÂMICO PARA PAREDES INTERNAS COM PLACAS TIPO ESMALTADA EXTRA DE DIMENSÕES 10X10 CM COR AZUL APLICADAS NA ALTURA INTEIRA DAS PAREDES</t>
  </si>
  <si>
    <t>9.8</t>
  </si>
  <si>
    <t xml:space="preserve"> FNDE 295 </t>
  </si>
  <si>
    <t>REVESTIMENTO CERÂMICO PARA PAREDES INTERNAS COM PLACAS TIPO ESMALTADA EXTRA DE DIMENSÕES 10X10 CM COR BRANCA APLICADAS NA ALTURA INTEIRA DAS PAREDES</t>
  </si>
  <si>
    <t>9.9</t>
  </si>
  <si>
    <t xml:space="preserve"> FNDE 296 </t>
  </si>
  <si>
    <t>REVESTIMENTO CERÂMICO PARA PAREDES INTERNAS COM PLACAS TIPO ESMALTADA EXTRA DE DIMENSÕES 10X10 CM COR VERMELHA APLICADAS NA ALTURA INTEIRA DAS PAREDES</t>
  </si>
  <si>
    <t>9.10</t>
  </si>
  <si>
    <t xml:space="preserve"> FNDE 245 </t>
  </si>
  <si>
    <t>RODA MEIO EM MADEIRA, ALTURA 7CM, FIXADO COM COLA</t>
  </si>
  <si>
    <t>9.11</t>
  </si>
  <si>
    <t>SINAPI/96114</t>
  </si>
  <si>
    <t>FORRO EM DRYWALL, PARA AMBIENTES COMERCIAIS, INCLUSIVE ESTRUTURA BIRECIONAL DE FIXAÇÃO. AF_08/2023_PS</t>
  </si>
  <si>
    <t>9.12</t>
  </si>
  <si>
    <t xml:space="preserve"> FNDE 18 </t>
  </si>
  <si>
    <t>FORRO DE FIBRA MINERAL EM PLACAS DE 625 X 625 MM, E = 15 MM, BORDA RETA, COM PINTURA ANTIMOFO, APOIADO EM PERFIL DE ACO GALVANIZADO COM 24 MM DE BASE - INSTALADO</t>
  </si>
  <si>
    <t>9.13</t>
  </si>
  <si>
    <t>9.14</t>
  </si>
  <si>
    <t>10</t>
  </si>
  <si>
    <t>SISTEMAS DE PISOS</t>
  </si>
  <si>
    <t>10.1</t>
  </si>
  <si>
    <t xml:space="preserve"> FNDE 182 </t>
  </si>
  <si>
    <t>CONTRAPISO DE CONCRETO NÃO-ESTRUTURAL, ESPESSURA 3 CM E PREPARO MECÂNICO</t>
  </si>
  <si>
    <t>10.2</t>
  </si>
  <si>
    <t>SINAPI/98680</t>
  </si>
  <si>
    <t>PISO CIMENTADO, TRAÇO 1:3 (CIMENTO E AREIA), ACABAMENTO LISO, ESPESSURA 3,0 CM, PREPARO MECÂNICO DA ARGAMASSA. AF_09/2020</t>
  </si>
  <si>
    <t>10.3</t>
  </si>
  <si>
    <t>SINAPI/87755</t>
  </si>
  <si>
    <t>CONTRAPISO EM ARGAMASSA TRAÇO 1:4 (CIMENTO E AREIA), PREPARO MECÂNICO COM BETONEIRA 400 L, APLICADO EM ÁREAS MOLHADAS SOBRE IMPERMEABILIZAÇÃO, ACABAMENTO NÃO REFORÇADO, ESPESSURA 3CM. AF_07/2021</t>
  </si>
  <si>
    <t>10.4</t>
  </si>
  <si>
    <t>SINAPI/87257</t>
  </si>
  <si>
    <t>REVESTIMENTO CERÂMICO PARA PISO COM PLACAS TIPO ESMALTADA DE DIMENSÕES 60X60 CM APLICADA EM AMBIENTES DE ÁREA MAIOR QUE 10 M2. AF_02/2023_PE</t>
  </si>
  <si>
    <t>10.5</t>
  </si>
  <si>
    <t>SINAPI/87251</t>
  </si>
  <si>
    <t>REVESTIMENTO CERÂMICO PARA PISO COM PLACAS TIPO ESMALTADA DE DIMENSÕES 45X45 CM APLICADA EM AMBIENTES DE ÁREA MAIOR QUE 10 M2. AF_02/2023_PE</t>
  </si>
  <si>
    <t>10.6</t>
  </si>
  <si>
    <t xml:space="preserve"> FNDE 425 </t>
  </si>
  <si>
    <t>PISO VINÍLICO SEMI-FLEXÍVEL EM MANTA ESPESSURA 2 MM (M2)</t>
  </si>
  <si>
    <t>10.7</t>
  </si>
  <si>
    <t xml:space="preserve"> FNDE 09 </t>
  </si>
  <si>
    <t>NATA DE CIMENTO COM COLA PVA, PARA NIVELAMENTO  DE CONTRAPISO PARA ASSENTAMENTO DE PISO VINÍLICO</t>
  </si>
  <si>
    <t>10.8</t>
  </si>
  <si>
    <t>SINAPI/88650</t>
  </si>
  <si>
    <t>RODAPÉ CERÂMICO DE 7CM DE ALTURA COM PLACAS TIPO ESMALTADA DE DIMENSÕES 60X60CM. AF_02/2023</t>
  </si>
  <si>
    <t>10.9</t>
  </si>
  <si>
    <t>SINAPI/98688</t>
  </si>
  <si>
    <t>RODAPÉ EM POLIESTIRENO, ALTURA 5 CM. AF_09/2020</t>
  </si>
  <si>
    <t>10.10</t>
  </si>
  <si>
    <t>SINAPI/98689</t>
  </si>
  <si>
    <t>SOLEIRA EM GRANITO, LARGURA 15 CM, ESPESSURA 2,0 CM. AF_09/2020</t>
  </si>
  <si>
    <t>10.11</t>
  </si>
  <si>
    <t xml:space="preserve"> FNDE 426 </t>
  </si>
  <si>
    <t>SOLEIRA EM GRANITO, LARGURA 30 CM, ESPESSURA 2,0 CM (M)</t>
  </si>
  <si>
    <t>10.12</t>
  </si>
  <si>
    <t>SINAPI/102494</t>
  </si>
  <si>
    <t>PINTURA DE PISO COM TINTA EPÓXI, APLICAÇÃO MANUAL, 2 DEMÃOS, INCLUSO PRIMER EPÓXI. AF_05/2021</t>
  </si>
  <si>
    <t>10.13</t>
  </si>
  <si>
    <t>SINAPI/98682</t>
  </si>
  <si>
    <t>PISO CIMENTADO, TRAÇO 1:3 (CIMENTO E AREIA), ACABAMENTO RÚSTICO, ESPESSURA 3,0 CM, PREPARO MECÂNICO DA ARGAMASSA. AF_09/2020</t>
  </si>
  <si>
    <t>10.14</t>
  </si>
  <si>
    <t>SINAPI/92396</t>
  </si>
  <si>
    <t>EXECUÇÃO DE PASSEIO EM PISO INTERTRAVADO, COM BLOCO RETANGULAR COR NATURAL DE 20 X 10 CM, ESPESSURA 6 CM. AF_10/2022</t>
  </si>
  <si>
    <t>10.15</t>
  </si>
  <si>
    <t xml:space="preserve"> FNDE 190 </t>
  </si>
  <si>
    <t>PISO PODOTÁTIL DE ALERTA, COR VERMELHA, DE CONCRETO, ASSENTADO SOBRE ARGAMASSA (M2)</t>
  </si>
  <si>
    <t>10.16</t>
  </si>
  <si>
    <t xml:space="preserve"> FNDE 427 </t>
  </si>
  <si>
    <t>PISO PODOTÁTIL DIRECIONAL, , COR VERMELHA, DE CONCRETO, ASSENTADO SOBRE ARGAMASSA (M2)</t>
  </si>
  <si>
    <t>10.17</t>
  </si>
  <si>
    <t xml:space="preserve"> FNDE 10 </t>
  </si>
  <si>
    <t>COLCHÃO DRENANTE DE AREIA H= 30 CM (M³)</t>
  </si>
  <si>
    <t>10.18</t>
  </si>
  <si>
    <t>SINAPI/98504</t>
  </si>
  <si>
    <t>PLANTIO DE GRAMA BATATAIS EM PLACAS. AF_07/2024</t>
  </si>
  <si>
    <t>10.19</t>
  </si>
  <si>
    <t>SINAPI/94263</t>
  </si>
  <si>
    <t>GUIA (MEIO-FIO) CONCRETO, MOLDADA  IN LOCO  EM TRECHO RETO COM EXTRUSORA, 13 CM BASE X 22 CM ALTURA. AF_01/2024</t>
  </si>
  <si>
    <t>11</t>
  </si>
  <si>
    <t>PINTURAS E ACABAMENTOS</t>
  </si>
  <si>
    <t>11.1</t>
  </si>
  <si>
    <t>SINAPI/88497</t>
  </si>
  <si>
    <t>EMASSAMENTO COM MASSA LÁTEX, APLICAÇÃO EM PAREDE, DUAS DEMÃOS, LIXAMENTO MANUAL. AF_04/2023</t>
  </si>
  <si>
    <t>11.2</t>
  </si>
  <si>
    <t xml:space="preserve"> FNDE 402 </t>
  </si>
  <si>
    <t>PINTURA LÁTEX ACRÍLICA, COR BRANCO GELO, APLICAÇÃO MANUAL EM PAREDES, DUAS DEMÃOS (M2)</t>
  </si>
  <si>
    <t>11.3</t>
  </si>
  <si>
    <t>SINAPI/102219</t>
  </si>
  <si>
    <t>PINTURA TINTA DE ACABAMENTO (PIGMENTADA) ESMALTE SINTÉTICO ACETINADO EM MADEIRA, 2 DEMÃOS. AF_01/2021</t>
  </si>
  <si>
    <t>11.4</t>
  </si>
  <si>
    <t xml:space="preserve"> FNDE 201 </t>
  </si>
  <si>
    <t>PINTURA EM ESMALTE SINTÉTICO EM RODAMEIO DE MADEIRA, 2 DEMÃOS - COR BRANCO (M2)</t>
  </si>
  <si>
    <t>11.5</t>
  </si>
  <si>
    <t xml:space="preserve"> FNDE 428 </t>
  </si>
  <si>
    <t>PINTURA COM TINTA EPÓXI EM PAREDES,ÁREAS MOLHADAS,  APLICAÇÃO MANUAL, 2 DEMÃOS, INCLUSO PRIMER EPÓXI (M2)</t>
  </si>
  <si>
    <t>11.6</t>
  </si>
  <si>
    <t>SINAPI/100742</t>
  </si>
  <si>
    <t>PINTURA COM TINTA ALQUÍDICA DE ACABAMENTO (ESMALTE SINTÉTICO ACETINADO) APLICADA A ROLO OU PINCEL SOBRE SUPERFÍCIES METÁLICAS (EXCETO PERFIL) EXECUTADO EM OBRA (POR DEMÃO). AF_01/2020</t>
  </si>
  <si>
    <t>11.7</t>
  </si>
  <si>
    <t>SINAPI/88494</t>
  </si>
  <si>
    <t>EMASSAMENTO COM MASSA LÁTEX, APLICAÇÃO EM TETO, UMA DEMÃO, LIXAMENTO MANUAL. AF_04/2023</t>
  </si>
  <si>
    <t>11.8</t>
  </si>
  <si>
    <t>SINAPI/88488</t>
  </si>
  <si>
    <t>PINTURA LÁTEX ACRÍLICA PREMIUM, APLICAÇÃO MANUAL EM TETO, DUAS DEMÃOS. AF_04/2023</t>
  </si>
  <si>
    <t>11.9</t>
  </si>
  <si>
    <t>SINAPI/100724</t>
  </si>
  <si>
    <t>PINTURA COM TINTA ALQUÍDICA DE FUNDO E ACABAMENTO (ESMALTE SINTÉTICO GRAFITE) APLICADA A ROLO OU PINCEL SOBRE PERFIL METÁLICO EXECUTADO EM FÁBRICA (POR DEMÃO). AF_01/2020</t>
  </si>
  <si>
    <t>11.10</t>
  </si>
  <si>
    <t>SINAPI/96132</t>
  </si>
  <si>
    <t>APLICAÇÃO MANUAL DE MASSA ACRÍLICA EM PANOS DE FACHADA SEM PRESENÇA DE VÃOS, DE EDIFÍCIOS DE MÚLTIPLOS PAVIMENTOS, DUAS DEMÃOS. AF_03/2024</t>
  </si>
  <si>
    <t>11.11</t>
  </si>
  <si>
    <t>SINAPI/88489</t>
  </si>
  <si>
    <t>PINTURA LÁTEX ACRÍLICA PREMIUM, APLICAÇÃO MANUAL EM PAREDES, DUAS DEMÃOS. AF_04/2023</t>
  </si>
  <si>
    <t>12</t>
  </si>
  <si>
    <t>INSTALAÇÃO HIDRÁULICA</t>
  </si>
  <si>
    <t>12.1</t>
  </si>
  <si>
    <t>SINAPI/89401</t>
  </si>
  <si>
    <t>TUBO, PVC, SOLDÁVEL, DE 20MM, INSTALADO EM RAMAL DE DISTRIBUIÇÃO DE ÁGUA - FORNECIMENTO E INSTALAÇÃO. AF_06/2022</t>
  </si>
  <si>
    <t>12.2</t>
  </si>
  <si>
    <t>SINAPI/89356</t>
  </si>
  <si>
    <t>TUBO, PVC, SOLDÁVEL, DE 25MM, INSTALADO EM RAMAL OU SUB-RAMAL DE ÁGUA - FORNECIMENTO E INSTALAÇÃO. AF_06/2022</t>
  </si>
  <si>
    <t>12.3</t>
  </si>
  <si>
    <t>SINAPI/103979</t>
  </si>
  <si>
    <t>TUBO, PVC, SOLDÁVEL, DE 50MM, INSTALADO EM RAMAL DE DISTRIBUIÇÃO DE ÁGUA - FORNECIMENTO E INSTALAÇÃO. AF_06/2022</t>
  </si>
  <si>
    <t>12.4</t>
  </si>
  <si>
    <t>SINAPI/89450</t>
  </si>
  <si>
    <t>TUBO, PVC, SOLDÁVEL, DE 60MM, INSTALADO EM PRUMADA DE ÁGUA - FORNECIMENTO E INSTALAÇÃO. AF_06/2022</t>
  </si>
  <si>
    <t>12.5</t>
  </si>
  <si>
    <t>SINAPI/89451</t>
  </si>
  <si>
    <t>TUBO, PVC, SOLDÁVEL, DE 75MM, INSTALADO EM PRUMADA DE ÁGUA - FORNECIMENTO E INSTALAÇÃO. AF_06/2022</t>
  </si>
  <si>
    <t>12.6</t>
  </si>
  <si>
    <t>SINAPI/89452</t>
  </si>
  <si>
    <t>TUBO, PVC, SOLDÁVEL, DE 85MM, INSTALADO EM PRUMADA DE ÁGUA - FORNECIMENTO E INSTALAÇÃO. AF_06/2022</t>
  </si>
  <si>
    <t>12.7</t>
  </si>
  <si>
    <t xml:space="preserve"> CP 484 </t>
  </si>
  <si>
    <t>ADAPTADOR COM FLANGES LIVRES, CPVC, ROSCÁVEL, DN 22 MM, INSTALADO EM RESERVAÇÃO DE ÁGUA DE EDIFICAÇÃO QUE POSSUA RESERVATÓRIO DE FIBRA/FIBROCIMENTO - FORNECIMENTO E INSTALAÇÃO. AF_06/2016 (coeficientes baseados na composição de referência Outros 94771)</t>
  </si>
  <si>
    <t>12.8</t>
  </si>
  <si>
    <t>SINAPI/94713</t>
  </si>
  <si>
    <t>ADAPTADOR COM FLANGES LIVRES, PVC, SOLDÁVEL, DN 75 MM X 2 1/2", INSTALADO EM RESERVAÇÃO PREDIAL DE ÁGUA - FORNECIMENTO E INSTALAÇÃO. AF_04/2024</t>
  </si>
  <si>
    <t>12.9</t>
  </si>
  <si>
    <t>SINAPI/94714</t>
  </si>
  <si>
    <t>ADAPTADOR COM FLANGES LIVRES, PVC, SOLDÁVEL, DN 85 MM X 3", INSTALADO EM RESERVAÇÃO PREDIAL DE ÁGUA - FORNECIMENTO E INSTALAÇÃO. AF_04/2024</t>
  </si>
  <si>
    <t>12.10</t>
  </si>
  <si>
    <t>SINAPI/89376</t>
  </si>
  <si>
    <t>ADAPTADOR CURTO COM BOLSA E ROSCA PARA REGISTRO, PVC, SOLDÁVEL, DN 20MM X 1/2 , INSTALADO EM RAMAL OU SUB-RAMAL DE ÁGUA - FORNECIMENTO E INSTALAÇÃO. AF_06/2022</t>
  </si>
  <si>
    <t>12.11</t>
  </si>
  <si>
    <t>SINAPI/89383</t>
  </si>
  <si>
    <t>ADAPTADOR CURTO COM BOLSA E ROSCA PARA REGISTRO, PVC, SOLDÁVEL, DN 25MM X 3/4 , INSTALADO EM RAMAL OU SUB-RAMAL DE ÁGUA - FORNECIMENTO E INSTALAÇÃO. AF_06/2022</t>
  </si>
  <si>
    <t>12.12</t>
  </si>
  <si>
    <t>SINAPI/104002</t>
  </si>
  <si>
    <t>ADAPTADOR CURTO COM BOLSA E ROSCA PARA REGISTRO, PVC, SOLDÁVEL, DN 50MM X 1.1/4", INSTALADO EM RAMAL DE DISTRIBUIÇÃO DE ÁGUA - FORNECIMENTO E INSTALAÇÃO. AF_06/2022</t>
  </si>
  <si>
    <t>12.13</t>
  </si>
  <si>
    <t>SINAPI/89613</t>
  </si>
  <si>
    <t>ADAPTADOR CURTO COM BOLSA E ROSCA PARA REGISTRO, PVC, SOLDÁVEL, DN 75MM X 2.1/2", INSTALADO EM PRUMADA DE ÁGUA - FORNECIMENTO E INSTALAÇÃO. AF_12/2014</t>
  </si>
  <si>
    <t>12.14</t>
  </si>
  <si>
    <t>SINAPI/89616</t>
  </si>
  <si>
    <t>ADAPTADOR CURTO COM BOLSA E ROSCA PARA REGISTRO, PVC, SOLDÁVEL, DN 85MM X 3 , INSTALADO EM PRUMADA DE ÁGUA - FORNECIMENTO E INSTALAÇÃO. AF_06/2022</t>
  </si>
  <si>
    <t>12.15</t>
  </si>
  <si>
    <t>SINAPI/89605</t>
  </si>
  <si>
    <t>LUVA DE REDUÇÃO, PVC, SOLDÁVEL, DN 60MM X 50MM, INSTALADO EM PRUMADA DE ÁGUA - FORNECIMENTO E INSTALAÇÃO. AF_06/2022</t>
  </si>
  <si>
    <t>12.16</t>
  </si>
  <si>
    <t xml:space="preserve"> FNDE 205 </t>
  </si>
  <si>
    <t>BUCHA DE REDUÇÃO, CURTA, PVC, SOLDÁVEL, DN 75 X 60 MM, INSTALADO EM PRUMADA DE ÁGUA - FORNECIMENTO E INSTALAÇÃO (UN)</t>
  </si>
  <si>
    <t>12.17</t>
  </si>
  <si>
    <t xml:space="preserve"> FNDE 229 </t>
  </si>
  <si>
    <t>BUCHA DE REDUÇÃO, CURTA, PVC, SOLDÁVEL, DN 85 X 75 MM, INSTALADO EM PRUMADA DE ÁGUA - FORNECIMENTO E INSTALAÇÃO (UN)</t>
  </si>
  <si>
    <t>12.18</t>
  </si>
  <si>
    <t>SINAPI/103998</t>
  </si>
  <si>
    <t>LUVA DE REDUÇÃO, PVC, SOLDÁVEL, DN 50MM X 25MM, INSTALADO EM RAMAL DE DISTRIBUIÇÃO DE ÁGUA   FORNECIMENTO E INSTALAÇÃO. AF_06/2022</t>
  </si>
  <si>
    <t>12.19</t>
  </si>
  <si>
    <t>SINAPI/103969</t>
  </si>
  <si>
    <t>BUCHA DE REDUÇÃO, LONGA, PVC, SOLDÁVEL, DN 60 X 32 MM, INSTALADO EM PRUMADA DE ÁGUA - FORNECIMENTO E INSTALAÇÃO. AF_06/2022</t>
  </si>
  <si>
    <t>12.20</t>
  </si>
  <si>
    <t>SINAPI/103972</t>
  </si>
  <si>
    <t>BUCHA DE REDUÇÃO, LONGA, PVC, SOLDÁVEL, DN 75 X 50 MM, INSTALADO EM PRUMADA DE ÁGUA - FORNECIMENTO E INSTALAÇÃO. AF_06/2022</t>
  </si>
  <si>
    <t>12.21</t>
  </si>
  <si>
    <t>SINAPI/89485</t>
  </si>
  <si>
    <t>JOELHO 45 GRAUS, PVC, SOLDÁVEL, DN 25MM, INSTALADO EM PRUMADA DE ÁGUA - FORNECIMENTO E INSTALAÇÃO. AF_06/2022</t>
  </si>
  <si>
    <t>12.22</t>
  </si>
  <si>
    <t>SINAPI/89502</t>
  </si>
  <si>
    <t>JOELHO 45 GRAUS, PVC, SOLDÁVEL, DN 50MM, INSTALADO EM PRUMADA DE ÁGUA - FORNECIMENTO E INSTALAÇÃO. AF_06/2022</t>
  </si>
  <si>
    <t>12.23</t>
  </si>
  <si>
    <t>SINAPI/89515</t>
  </si>
  <si>
    <t>JOELHO 45 GRAUS, PVC, SOLDÁVEL, DN 75MM, INSTALADO EM PRUMADA DE ÁGUA - FORNECIMENTO E INSTALAÇÃO. AF_06/2022</t>
  </si>
  <si>
    <t>12.24</t>
  </si>
  <si>
    <t>SINAPI/89523</t>
  </si>
  <si>
    <t>JOELHO 45 GRAUS, PVC, SOLDÁVEL, DN 85MM, INSTALADO EM PRUMADA DE ÁGUA - FORNECIMENTO E INSTALAÇÃO. AF_06/2022</t>
  </si>
  <si>
    <t>12.25</t>
  </si>
  <si>
    <t>SINAPI/89358</t>
  </si>
  <si>
    <t>JOELHO 90 GRAUS, PVC, SOLDÁVEL, DN 20MM, INSTALADO EM RAMAL OU SUB-RAMAL DE ÁGUA - FORNECIMENTO E INSTALAÇÃO. AF_06/2022</t>
  </si>
  <si>
    <t>12.26</t>
  </si>
  <si>
    <t>12.27</t>
  </si>
  <si>
    <t>SINAPI/89501</t>
  </si>
  <si>
    <t>JOELHO 90 GRAUS, PVC, SOLDÁVEL, DN 50MM, INSTALADO EM PRUMADA DE ÁGUA - FORNECIMENTO E INSTALAÇÃO. AF_06/2022</t>
  </si>
  <si>
    <t>12.28</t>
  </si>
  <si>
    <t>SINAPI/89505</t>
  </si>
  <si>
    <t>JOELHO 90 GRAUS, PVC, SOLDÁVEL, DN 60MM, INSTALADO EM PRUMADA DE ÁGUA - FORNECIMENTO E INSTALAÇÃO. AF_06/2022</t>
  </si>
  <si>
    <t>12.29</t>
  </si>
  <si>
    <t>SINAPI/94682</t>
  </si>
  <si>
    <t>JOELHO 90 GRAUS, PVC, SOLDÁVEL, DN 75 MM INSTALADO EM RESERVAÇÃO PREDIAL DE ÁGUA - FORNECIMENTO E INSTALAÇÃO. AF_04/2024</t>
  </si>
  <si>
    <t>12.30</t>
  </si>
  <si>
    <t>SINAPI/94684</t>
  </si>
  <si>
    <t>JOELHO 90 GRAUS, PVC, SOLDÁVEL, DN 85 MM INSTALADO EM RESERVAÇÃO PREDIAL DE ÁGUA - FORNECIMENTO E INSTALAÇÃO. AF_04/2024</t>
  </si>
  <si>
    <t>12.31</t>
  </si>
  <si>
    <t>SINAPI/90373</t>
  </si>
  <si>
    <t>JOELHO 90 GRAUS COM BUCHA DE LATÃO, PVC, SOLDÁVEL, DN 25MM, X 1/2  INSTALADO EM RAMAL OU SUB-RAMAL DE ÁGUA - FORNECIMENTO E INSTALAÇÃO. AF_06/2022</t>
  </si>
  <si>
    <t>12.32</t>
  </si>
  <si>
    <t>12.33</t>
  </si>
  <si>
    <t>SINAPI/89395</t>
  </si>
  <si>
    <t>TE, PVC, SOLDÁVEL, DN 25MM, INSTALADO EM RAMAL OU SUB-RAMAL DE ÁGUA - FORNECIMENTO E INSTALAÇÃO. AF_06/2022</t>
  </si>
  <si>
    <t>12.34</t>
  </si>
  <si>
    <t>SINAPI/89625</t>
  </si>
  <si>
    <t>TE, PVC, SOLDÁVEL, DN 50MM, INSTALADO EM PRUMADA DE ÁGUA - FORNECIMENTO E INSTALAÇÃO. AF_06/2022</t>
  </si>
  <si>
    <t>12.35</t>
  </si>
  <si>
    <t>SINAPI/89629</t>
  </si>
  <si>
    <t>TE, PVC, SOLDÁVEL, DN 75MM, INSTALADO EM PRUMADA DE ÁGUA - FORNECIMENTO E INSTALAÇÃO. AF_06/2022</t>
  </si>
  <si>
    <t>12.36</t>
  </si>
  <si>
    <t>SINAPI/89631</t>
  </si>
  <si>
    <t>TE, PVC, SOLDÁVEL, DN 85MM, INSTALADO EM PRUMADA DE ÁGUA - FORNECIMENTO E INSTALAÇÃO. AF_06/2022</t>
  </si>
  <si>
    <t>12.37</t>
  </si>
  <si>
    <t>SINAPI/89627</t>
  </si>
  <si>
    <t>TÊ DE REDUÇÃO, PVC, SOLDÁVEL, DN 50MM X 25MM, INSTALADO EM PRUMADA DE ÁGUA - FORNECIMENTO E INSTALAÇÃO. AF_06/2022</t>
  </si>
  <si>
    <t>12.38</t>
  </si>
  <si>
    <t>SINAPI/89630</t>
  </si>
  <si>
    <t>TE DE REDUÇÃO, PVC, SOLDÁVEL, DN 75MM X 50MM, INSTALADO EM PRUMADA DE ÁGUA - FORNECIMENTO E INSTALAÇÃO. AF_06/2022</t>
  </si>
  <si>
    <t>12.39</t>
  </si>
  <si>
    <t>12.40</t>
  </si>
  <si>
    <t xml:space="preserve"> FNDE 208 </t>
  </si>
  <si>
    <t>TÊ DE REDUÇÃO, PVC, SOLDÁVEL, DN 75MM X 60 MM, INSTALADO EM PRUMADA DE ÁGUA - FORNECIMENTO E INSTALAÇÃO. (UN)</t>
  </si>
  <si>
    <t>12.41</t>
  </si>
  <si>
    <t>SINAPI/90374</t>
  </si>
  <si>
    <t>TÊ COM BUCHA DE LATÃO NA BOLSA CENTRAL, PVC, SOLDÁVEL, DN 25MM X 3/4 , INSTALADO EM RAMAL OU SUB-RAMAL DE ÁGUA - FORNECIMENTO E INSTALAÇÃO. AF_06/2022</t>
  </si>
  <si>
    <t>12.42</t>
  </si>
  <si>
    <t>SINAPI/89396</t>
  </si>
  <si>
    <t>TÊ COM BUCHA DE LATÃO NA BOLSA CENTRAL, PVC, SOLDÁVEL, DN 25MM X 1/2 , INSTALADO EM RAMAL OU SUB-RAMAL DE ÁGUA - FORNECIMENTO E INSTALAÇÃO. AF_06/2022</t>
  </si>
  <si>
    <t>12.43</t>
  </si>
  <si>
    <t>SINAPI/94499</t>
  </si>
  <si>
    <t>REGISTRO DE GAVETA BRUTO, LATÃO, ROSCÁVEL, 2 1/2" - FORNECIMENTO E INSTALAÇÃO. AF_08/2021</t>
  </si>
  <si>
    <t>12.44</t>
  </si>
  <si>
    <t>SINAPI/94500</t>
  </si>
  <si>
    <t>REGISTRO DE GAVETA BRUTO, LATÃO, ROSCÁVEL, 3" - FORNECIMENTO E INSTALAÇÃO. AF_08/2021</t>
  </si>
  <si>
    <t>12.45</t>
  </si>
  <si>
    <t>SINAPI/89986</t>
  </si>
  <si>
    <t>REGISTRO DE GAVETA BRUTO, LATÃO, ROSCÁVEL, 1/2", COM ACABAMENTO E CANOPLA CROMADOS - FORNECIMENTO E INSTALAÇÃO. AF_08/2021</t>
  </si>
  <si>
    <t>12.46</t>
  </si>
  <si>
    <t>SINAPI/94794</t>
  </si>
  <si>
    <t>REGISTRO DE GAVETA BRUTO, LATÃO, ROSCÁVEL, 1 1/2", COM ACABAMENTO E CANOPLA CROMADOS - FORNECIMENTO E INSTALAÇÃO. AF_08/2021</t>
  </si>
  <si>
    <t>12.47</t>
  </si>
  <si>
    <t>SINAPI/89987</t>
  </si>
  <si>
    <t>REGISTRO DE GAVETA BRUTO, LATÃO, ROSCÁVEL, 3/4", COM ACABAMENTO E CANOPLA CROMADOS - FORNECIMENTO E INSTALAÇÃO. AF_08/2021</t>
  </si>
  <si>
    <t>12.48</t>
  </si>
  <si>
    <t>SINAPI/89985</t>
  </si>
  <si>
    <t>REGISTRO DE PRESSÃO BRUTO, LATÃO, ROSCÁVEL, 3/4", COM ACABAMENTO E CANOPLA CROMADOS - FORNECIMENTO E INSTALAÇÃO. AF_08/2021</t>
  </si>
  <si>
    <t>12.49</t>
  </si>
  <si>
    <t xml:space="preserve"> FNDE 391 </t>
  </si>
  <si>
    <t>RESERVATÓRIO CILINDRICO CAP. 15.000 LITROS (UN)</t>
  </si>
  <si>
    <t>13</t>
  </si>
  <si>
    <t>DRENAGEM DE ÁGUAS PLUVIAIS</t>
  </si>
  <si>
    <t>13.1</t>
  </si>
  <si>
    <t>SINAPI/89578</t>
  </si>
  <si>
    <t>TUBO PVC, SÉRIE R, ÁGUA PLUVIAL, DN 100 MM, FORNECIDO E INSTALADO EM CONDUTORES VERTICAIS DE ÁGUAS PLUVIAIS. AF_06/2022</t>
  </si>
  <si>
    <t>13.2</t>
  </si>
  <si>
    <t>SINAPI/89580</t>
  </si>
  <si>
    <t>TUBO PVC, SÉRIE R, ÁGUA PLUVIAL, DN 150 MM, FORNECIDO E INSTALADO EM CONDUTORES VERTICAIS DE ÁGUAS PLUVIAIS. AF_06/2022</t>
  </si>
  <si>
    <t>13.3</t>
  </si>
  <si>
    <t>SINAPI/89585</t>
  </si>
  <si>
    <t>JOELHO 45 GRAUS, PVC, SERIE R, ÁGUA PLUVIAL, DN 100 MM, JUNTA ELÁSTICA, FORNECIDO E INSTALADO EM CONDUTORES VERTICAIS DE ÁGUAS PLUVIAIS. AF_06/2022</t>
  </si>
  <si>
    <t>13.4</t>
  </si>
  <si>
    <t>SINAPI/89584</t>
  </si>
  <si>
    <t>JOELHO 90 GRAUS, PVC, SERIE R, ÁGUA PLUVIAL, DN 100 MM, JUNTA ELÁSTICA, FORNECIDO E INSTALADO EM CONDUTORES VERTICAIS DE ÁGUAS PLUVIAIS. AF_06/2022</t>
  </si>
  <si>
    <t>13.5</t>
  </si>
  <si>
    <t>SINAPI/89567</t>
  </si>
  <si>
    <t>JUNÇÃO SIMPLES, PVC, SERIE R, ÁGUA PLUVIAL, DN 100 X 100 MM, JUNTA ELÁSTICA, FORNECIDO E INSTALADO EM RAMAL DE ENCAMINHAMENTO. AF_06/2022</t>
  </si>
  <si>
    <t>13.6</t>
  </si>
  <si>
    <t>SINAPI/89675</t>
  </si>
  <si>
    <t>TÊ DE INSPEÇÃO, PVC, SERIE R, ÁGUA PLUVIAL, DN 100 MM, JUNTA ELÁSTICA, FORNECIDO E INSTALADO EM CONDUTORES VERTICAIS DE ÁGUAS PLUVIAIS. AF_06/2022</t>
  </si>
  <si>
    <t>13.7</t>
  </si>
  <si>
    <t>SINAPI/99253</t>
  </si>
  <si>
    <t>CAIXA ENTERRADA HIDRÁULICA RETANGULAR EM ALVENARIA COM TIJOLOS CERÂMICOS MACIÇOS, DIMENSÕES INTERNAS: 0,6X0,6X0,6 M PARA REDE DE DRENAGEM. AF_12/2020</t>
  </si>
  <si>
    <t>13.8</t>
  </si>
  <si>
    <t>SINAPI/89482</t>
  </si>
  <si>
    <t>CAIXA SIFONADA, PVC, DN 100 X 100 X 50 MM, FORNECIDA E INSTALADA EM RAMAIS DE ENCAMINHAMENTO DE ÁGUA PLUVIAL. AF_06/2022</t>
  </si>
  <si>
    <t>14</t>
  </si>
  <si>
    <t>INSTALAÇÃO SANITÁRIA</t>
  </si>
  <si>
    <t>14.1</t>
  </si>
  <si>
    <t>SINAPI/89714</t>
  </si>
  <si>
    <t>TUBO PVC, SERIE NORMAL, ESGOTO PREDIAL, DN 100 MM, FORNECIDO E INSTALADO EM RAMAL DE DESCARGA OU RAMAL DE ESGOTO SANITÁRIO. AF_08/2022</t>
  </si>
  <si>
    <t>14.2</t>
  </si>
  <si>
    <t>SINAPI/89711</t>
  </si>
  <si>
    <t>TUBO PVC, SERIE NORMAL, ESGOTO PREDIAL, DN 40 MM, FORNECIDO E INSTALADO EM RAMAL DE DESCARGA OU RAMAL DE ESGOTO SANITÁRIO. AF_08/2022</t>
  </si>
  <si>
    <t>14.3</t>
  </si>
  <si>
    <t>SINAPI/89712</t>
  </si>
  <si>
    <t>TUBO PVC, SERIE NORMAL, ESGOTO PREDIAL, DN 50 MM, FORNECIDO E INSTALADO EM RAMAL DE DESCARGA OU RAMAL DE ESGOTO SANITÁRIO. AF_08/2022</t>
  </si>
  <si>
    <t>14.4</t>
  </si>
  <si>
    <t>SINAPI/89713</t>
  </si>
  <si>
    <t>TUBO PVC, SERIE NORMAL, ESGOTO PREDIAL, DN 75 MM, FORNECIDO E INSTALADO EM RAMAL DE DESCARGA OU RAMAL DE ESGOTO SANITÁRIO. AF_08/2022</t>
  </si>
  <si>
    <t>14.5</t>
  </si>
  <si>
    <t>SINAPI/89726</t>
  </si>
  <si>
    <t>JOELHO 45 GRAUS, PVC, SERIE NORMAL, ESGOTO PREDIAL, DN 40 MM, JUNTA SOLDÁVEL, FORNECIDO E INSTALADO EM RAMAL DE DESCARGA OU RAMAL DE ESGOTO SANITÁRIO. AF_08/2022</t>
  </si>
  <si>
    <t>14.6</t>
  </si>
  <si>
    <t>SINAPI/89732</t>
  </si>
  <si>
    <t>JOELHO 45 GRAUS, PVC, SERIE NORMAL, ESGOTO PREDIAL, DN 50 MM, JUNTA ELÁSTICA, FORNECIDO E INSTALADO EM RAMAL DE DESCARGA OU RAMAL DE ESGOTO SANITÁRIO. AF_08/2022</t>
  </si>
  <si>
    <t>14.7</t>
  </si>
  <si>
    <t>SINAPI/89739</t>
  </si>
  <si>
    <t>JOELHO 45 GRAUS, PVC, SERIE NORMAL, ESGOTO PREDIAL, DN 75 MM, JUNTA ELÁSTICA, FORNECIDO E INSTALADO EM RAMAL DE DESCARGA OU RAMAL DE ESGOTO SANITÁRIO. AF_08/2022</t>
  </si>
  <si>
    <t>14.8</t>
  </si>
  <si>
    <t>SINAPI/89746</t>
  </si>
  <si>
    <t>JOELHO 45 GRAUS, PVC, SERIE NORMAL, ESGOTO PREDIAL, DN 100 MM, JUNTA ELÁSTICA, FORNECIDO E INSTALADO EM RAMAL DE DESCARGA OU RAMAL DE ESGOTO SANITÁRIO. AF_08/2022</t>
  </si>
  <si>
    <t>14.9</t>
  </si>
  <si>
    <t>SINAPI/89744</t>
  </si>
  <si>
    <t>JOELHO 90 GRAUS, PVC, SERIE NORMAL, ESGOTO PREDIAL, DN 100 MM, JUNTA ELÁSTICA, FORNECIDO E INSTALADO EM RAMAL DE DESCARGA OU RAMAL DE ESGOTO SANITÁRIO. AF_08/2022</t>
  </si>
  <si>
    <t>14.10</t>
  </si>
  <si>
    <t>SINAPI/89737</t>
  </si>
  <si>
    <t>JOELHO 90 GRAUS, PVC, SERIE NORMAL, ESGOTO PREDIAL, DN 75 MM, JUNTA ELÁSTICA, FORNECIDO E INSTALADO EM RAMAL DE DESCARGA OU RAMAL DE ESGOTO SANITÁRIO. AF_08/2022</t>
  </si>
  <si>
    <t>14.11</t>
  </si>
  <si>
    <t>SINAPI/89731</t>
  </si>
  <si>
    <t>JOELHO 90 GRAUS, PVC, SERIE NORMAL, ESGOTO PREDIAL, DN 50 MM, JUNTA ELÁSTICA, FORNECIDO E INSTALADO EM RAMAL DE DESCARGA OU RAMAL DE ESGOTO SANITÁRIO. AF_08/2022</t>
  </si>
  <si>
    <t>14.12</t>
  </si>
  <si>
    <t>SINAPI/89724</t>
  </si>
  <si>
    <t>JOELHO 90 GRAUS, PVC, SERIE NORMAL, ESGOTO PREDIAL, DN 40 MM, JUNTA SOLDÁVEL, FORNECIDO E INSTALADO EM RAMAL DE DESCARGA OU RAMAL DE ESGOTO SANITÁRIO. AF_08/2022</t>
  </si>
  <si>
    <t>14.13</t>
  </si>
  <si>
    <t xml:space="preserve"> FNDE 209 </t>
  </si>
  <si>
    <t>JUNÇÃO SIMPLES, PVC, SERIE NORMAL, ESGOTO PREDIAL, DN 100 X 50 MM, JUNTA ELÁSTICA, FORNECIDO E INSTALADO EM PRUMADA DE ESGOTO SANITÁRIO OU VENTILAÇÃO (UN)</t>
  </si>
  <si>
    <t>14.14</t>
  </si>
  <si>
    <t>SINAPI/89834</t>
  </si>
  <si>
    <t>JUNÇÃO SIMPLES, PVC, SERIE NORMAL, ESGOTO PREDIAL, DN 100 X 100 MM, JUNTA ELÁSTICA, FORNECIDO E INSTALADO EM PRUMADA DE ESGOTO SANITÁRIO OU VENTILAÇÃO. AF_08/2022</t>
  </si>
  <si>
    <t>14.15</t>
  </si>
  <si>
    <t xml:space="preserve"> FNDE 210 </t>
  </si>
  <si>
    <t>JUNÇÃO SIMPLES, PVC, SERIE NORMAL, ESGOTO PREDIAL, DN 75 X 50 MM, JUNTA ELÁSTICA, FORNECIDO E INSTALADO EM RAMAL DE DESCARGA OU RAMAL DE ESGOTO SANITÁRIO (UN)</t>
  </si>
  <si>
    <t>14.16</t>
  </si>
  <si>
    <t>SINAPI/89827</t>
  </si>
  <si>
    <t>JUNÇÃO SIMPLES, PVC, SERIE NORMAL, ESGOTO PREDIAL, DN 50 X 50 MM, JUNTA ELÁSTICA, FORNECIDO E INSTALADO EM PRUMADA DE ESGOTO SANITÁRIO OU VENTILAÇÃO. AF_08/2022</t>
  </si>
  <si>
    <t>14.17</t>
  </si>
  <si>
    <t>SINAPI/89557</t>
  </si>
  <si>
    <t>REDUÇÃO EXCÊNTRICA, PVC, SERIE R, ÁGUA PLUVIAL, DN 100 X 75 MM, JUNTA ELÁSTICA, FORNECIDO E INSTALADO EM RAMAL DE ENCAMINHAMENTO. AF_06/2022</t>
  </si>
  <si>
    <t>14.18</t>
  </si>
  <si>
    <t>14.19</t>
  </si>
  <si>
    <t>SINAPI/89708</t>
  </si>
  <si>
    <t>CAIXA SIFONADA, PVC, DN 150 X 185 X 75 MM, JUNTA ELÁSTICA, FORNECIDA E INSTALADA EM RAMAL DE DESCARGA OU EM RAMAL DE ESGOTO SANITÁRIO. AF_08/2022</t>
  </si>
  <si>
    <t>14.20</t>
  </si>
  <si>
    <t>SINAPI/89696</t>
  </si>
  <si>
    <t>TÊ, PVC, SERIE R, ÁGUA PLUVIAL, DN 100 X 75 MM, JUNTA ELÁSTICA, FORNECIDO E INSTALADO EM CONDUTORES VERTICAIS DE ÁGUAS PLUVIAIS. AF_06/2022</t>
  </si>
  <si>
    <t>14.21</t>
  </si>
  <si>
    <t xml:space="preserve"> FNDE 214 </t>
  </si>
  <si>
    <t>TÊ, PVC, SERIE R, ÁGUA PLUVIAL, DN 100 X 50 MM, JUNTA ELÁSTICA, FORNECIDO E INSTALADO EM CONDUTORES VERTICAIS DE ÁGUAS PLUVIAIS (UN)</t>
  </si>
  <si>
    <t>14.22</t>
  </si>
  <si>
    <t>SINAPI/89784</t>
  </si>
  <si>
    <t>TE, PVC, SERIE NORMAL, ESGOTO PREDIAL, DN 50 X 50 MM, JUNTA ELÁSTICA, FORNECIDO E INSTALADO EM RAMAL DE DESCARGA OU RAMAL DE ESGOTO SANITÁRIO. AF_08/2022</t>
  </si>
  <si>
    <t>14.23</t>
  </si>
  <si>
    <t>SINAPI/89687</t>
  </si>
  <si>
    <t>TÊ, PVC, SERIE R, ÁGUA PLUVIAL, DN 75 X 75 MM, JUNTA ELÁSTICA, FORNECIDO E INSTALADO EM CONDUTORES VERTICAIS DE ÁGUAS PLUVIAIS. AF_06/2022</t>
  </si>
  <si>
    <t>14.24</t>
  </si>
  <si>
    <t>SINAPI/89623</t>
  </si>
  <si>
    <t>TE, PVC, SOLDÁVEL, DN 40MM, INSTALADO EM PRUMADA DE ÁGUA - FORNECIMENTO E INSTALAÇÃO. AF_06/2022</t>
  </si>
  <si>
    <t>14.25</t>
  </si>
  <si>
    <t>SINAPI/89710</t>
  </si>
  <si>
    <t>RALO SECO, PVC, DN 100 X 40 MM, JUNTA SOLDÁVEL, FORNECIDO E INSTALADO EM RAMAL DE DESCARGA OU EM RAMAL DE ESGOTO SANITÁRIO. AF_08/2022</t>
  </si>
  <si>
    <t>14.26</t>
  </si>
  <si>
    <t xml:space="preserve"> FNDE 50 </t>
  </si>
  <si>
    <t>RALO LINEAR,  COM GRELHA INOX, JUNTA SOLDÁVEL, FORNECIDO E INSTALADO EM RAMAL DE DESCARGA OU EM RAMAL DE ESGOTO SANITÁRIO (M)</t>
  </si>
  <si>
    <t>14.27</t>
  </si>
  <si>
    <t>SINAPI/104351</t>
  </si>
  <si>
    <t>TERMINAL DE VENTILAÇÃO, PVC, SÉRIE NORMAL, ESGOTO PREDIAL, DN 75 MM, JUNTA SOLDÁVEL, FORNECIDO E INSTALADO EM PRUMADA DE ESGOTO SANITÁRIO OU VENTILAÇÃO. AF_08/2022</t>
  </si>
  <si>
    <t>14.28</t>
  </si>
  <si>
    <t>SINAPI/104348</t>
  </si>
  <si>
    <t>TERMINAL DE VENTILAÇÃO, PVC, SÉRIE NORMAL, ESGOTO PREDIAL, DN 50 MM, JUNTA SOLDÁVEL, FORNECIDO E INSTALADO EM PRUMADA DE ESGOTO SANITÁRIO OU VENTILAÇÃO. AF_08/2022</t>
  </si>
  <si>
    <t>14.29</t>
  </si>
  <si>
    <t>SINAPI/104341</t>
  </si>
  <si>
    <t>BUCHA DE REDUÇÃO LONGA, PVC, SÉRIE NORMAL, ESGOTO PREDIAL, DN 50 X 40 MM, JUNTA SOLDÁVEL E ELÁSTICA, FORNECIDO E INSTALADO EM RAMAL DE DESCARGA OU RAMAL DE ESGOTO SANITÁRIO. AF_08/2022</t>
  </si>
  <si>
    <t>14.30</t>
  </si>
  <si>
    <t>SINAPI/98087</t>
  </si>
  <si>
    <t>TANQUE SÉPTICO RETANGULAR, EM ALVENARIA COM BLOCOS DE CONCRETO, DIMENSÕES INTERNAS: 1,6 X 4,6 X H=2,4 M, VOLUME ÚTIL: 14720 L (PARA 105 CONTRIBUINTES). AF_12/2020</t>
  </si>
  <si>
    <t>14.31</t>
  </si>
  <si>
    <t>SINAPI/98065</t>
  </si>
  <si>
    <t>SUMIDOURO CIRCULAR, EM CONCRETO PRÉ-MOLDADO, DIÂMETRO INTERNO = 2,88 M, ALTURA INTERNA = 3,0 M, ÁREA DE INFILTRAÇÃO: 31,4 M² (PARA 12 CONTRIBUINTES). AF_12/2020_PA</t>
  </si>
  <si>
    <t>14.32</t>
  </si>
  <si>
    <t>SINAPI/98090</t>
  </si>
  <si>
    <t>FILTRO ANAERÓBIO RETANGULAR, EM ALVENARIA COM BLOCOS DE CONCRETO, DIMENSÕES INTERNAS: 1,4 X 3,0 X H=1,67 M, VOLUME ÚTIL: 5040 L (PARA 32 CONTRIBUINTES). AF_12/2020</t>
  </si>
  <si>
    <t>15</t>
  </si>
  <si>
    <t>LOUÇAS, ACESSÓRIOS E METAIS</t>
  </si>
  <si>
    <t>15.1</t>
  </si>
  <si>
    <t>SINAPI/95470</t>
  </si>
  <si>
    <t>VASO SANITARIO SIFONADO CONVENCIONAL COM LOUÇA BRANCA, INCLUSO CONJUNTO DE LIGAÇÃO PARA BACIA SANITÁRIA AJUSTÁVEL - FORNECIMENTO E INSTALAÇÃO. AF_01/2020</t>
  </si>
  <si>
    <t>15.2</t>
  </si>
  <si>
    <t>SINAPI/100848</t>
  </si>
  <si>
    <t>VASO SANITÁRIO INFANTIL LOUÇA BRANCA - FORNECIMENTO E INSTALACAO. AF_01/2020</t>
  </si>
  <si>
    <t>15.3</t>
  </si>
  <si>
    <t>SINAPI/100849</t>
  </si>
  <si>
    <t>ASSENTO SANITÁRIO CONVENCIONAL - FORNECIMENTO E INSTALACAO. AF_01/2020</t>
  </si>
  <si>
    <t>15.4</t>
  </si>
  <si>
    <t>SINAPI/100851</t>
  </si>
  <si>
    <t>ASSENTO SANITÁRIO INFANTIL - FORNECIMENTO E INSTALACAO. AF_01/2020</t>
  </si>
  <si>
    <t>15.5</t>
  </si>
  <si>
    <t xml:space="preserve"> FNDE 11 </t>
  </si>
  <si>
    <t>BANHEIRA PLÁSTICA RÍGIDA, 77x45x20cm DE EMBUTIR, CONFORME DETALHE DE PROJETO (UN)</t>
  </si>
  <si>
    <t>15.6</t>
  </si>
  <si>
    <t xml:space="preserve"> FNDE 219 </t>
  </si>
  <si>
    <t>LAVATÓRIO DE CANTO, LOUÇA BRANCA SUSPENSO, 29,5 X 39CM OU EQUIVALENTE, PADRÃO POPULAR - FORNECIMENTO E INSTALAÇÃO</t>
  </si>
  <si>
    <t>15.7</t>
  </si>
  <si>
    <t>SINAPI/86901</t>
  </si>
  <si>
    <t>CUBA DE EMBUTIR OVAL EM LOUÇA BRANCA, 35 X 50CM OU EQUIVALENTE - FORNECIMENTO E INSTALAÇÃO. AF_01/2020</t>
  </si>
  <si>
    <t>15.8</t>
  </si>
  <si>
    <t>SINAPI/86902</t>
  </si>
  <si>
    <t>LAVATÓRIO LOUÇA BRANCA COM COLUNA, *44 X 35,5* CM, PADRÃO POPULAR - FORNECIMENTO E INSTALAÇÃO. AF_01/2020</t>
  </si>
  <si>
    <t>15.9</t>
  </si>
  <si>
    <t>SINAPI/86872</t>
  </si>
  <si>
    <t>TANQUE DE LOUÇA BRANCA COM COLUNA, 30L OU EQUIVALENTE - FORNECIMENTO E INSTALAÇÃO. AF_01/2020</t>
  </si>
  <si>
    <t>15.10</t>
  </si>
  <si>
    <t>SINAPI/86900</t>
  </si>
  <si>
    <t>CUBA DE EMBUTIR RETANGULAR DE AÇO INOXIDÁVEL, 46 X 30 X 12 CM - FORNECIMENTO E INSTALAÇÃO. AF_01/2020</t>
  </si>
  <si>
    <t>15.11</t>
  </si>
  <si>
    <t xml:space="preserve"> FNDE 217 </t>
  </si>
  <si>
    <t>CUBA DE EMBUTIR RETANGULAR DE AÇO INOXIDÁVEL, 50 X 40 X 20 CM - FORNECIMENTO E INSTALAÇÃO (UN)</t>
  </si>
  <si>
    <t>15.12</t>
  </si>
  <si>
    <t>SINAPI/100852</t>
  </si>
  <si>
    <t>CUBA DE EMBUTIR RETANGULAR DE AÇO INOXIDÁVEL, 56 X 33 X 12 CM - FORNECIMENTO E INSTALAÇÃO. AF_01/2020</t>
  </si>
  <si>
    <t>15.13</t>
  </si>
  <si>
    <t>SINAPI/86877</t>
  </si>
  <si>
    <t>VÁLVULA EM METAL CROMADO 1.1/2" X 1.1/2" PARA TANQUE OU LAVATÓRIO, COM OU SEM LADRÃO - FORNECIMENTO E INSTALAÇÃO. AF_01/2020</t>
  </si>
  <si>
    <t>15.14</t>
  </si>
  <si>
    <t>SINAPI/86883</t>
  </si>
  <si>
    <t>SIFÃO DO TIPO FLEXÍVEL EM PVC 1  X 1.1/2  - FORNECIMENTO E INSTALAÇÃO. AF_01/2020</t>
  </si>
  <si>
    <t>15.15</t>
  </si>
  <si>
    <t>SINAPI/86909</t>
  </si>
  <si>
    <t>TORNEIRA CROMADA TUBO MÓVEL, DE MESA, 1/2" OU 3/4", PARA PIA DE COZINHA, PADRÃO ALTO - FORNECIMENTO E INSTALAÇÃO. AF_01/2020</t>
  </si>
  <si>
    <t>15.16</t>
  </si>
  <si>
    <t xml:space="preserve"> FNDE 224 </t>
  </si>
  <si>
    <t>TORNEIRA CROMADA DE MESA, 1/2? OU 3/4?, PARA LAVATÓRIO, COM TEMPORIZADOR - FORNECIMENTO E INSTALAÇÃO. (UN)</t>
  </si>
  <si>
    <t>15.17</t>
  </si>
  <si>
    <t xml:space="preserve"> FNDE 14 </t>
  </si>
  <si>
    <t>TORNEIRA ELETRICA DE PAREDE, BICA ALTA, PARA COZINHA, 5500 W (110/220 V)</t>
  </si>
  <si>
    <t>15.18</t>
  </si>
  <si>
    <t>SINAPI/86913</t>
  </si>
  <si>
    <t>TORNEIRA CROMADA 1/2" OU 3/4" PARA TANQUE, PADRÃO POPULAR - FORNECIMENTO E INSTALAÇÃO. AF_01/2020</t>
  </si>
  <si>
    <t>15.19</t>
  </si>
  <si>
    <t xml:space="preserve"> FNDE 225 </t>
  </si>
  <si>
    <t>TORNEIRA CROMADA DE MESA PARA LAVATORIO, TIPO MONOCOMANDO - ACIONAMENTO TIPO ALAVANCA (UN)</t>
  </si>
  <si>
    <t>15.20</t>
  </si>
  <si>
    <t xml:space="preserve"> FNDE 13 </t>
  </si>
  <si>
    <t>TORNEIRA ELÉTRICA COM MANGUEIRA PLÁSTICA FORTTI MAXI, LORENZETTI OU EQUIVALENTE (UN)</t>
  </si>
  <si>
    <t>15.21</t>
  </si>
  <si>
    <t>SINAPI/86887</t>
  </si>
  <si>
    <t>ENGATE FLEXÍVEL EM INOX, 1/2  X 40CM - FORNECIMENTO E INSTALAÇÃO. AF_01/2020</t>
  </si>
  <si>
    <t>15.22</t>
  </si>
  <si>
    <t>SINAPI/100860</t>
  </si>
  <si>
    <t>CHUVEIRO ELÉTRICO COMUM CORPO PLÁSTICO, TIPO DUCHA - FORNECIMENTO E INSTALAÇÃO. AF_01/2020</t>
  </si>
  <si>
    <t>15.23</t>
  </si>
  <si>
    <t xml:space="preserve"> FNDE 226 </t>
  </si>
  <si>
    <t>BARRA DE APOIO RETA, EM ACO INOX POLIDO, COMPRIMENTO 40CM, FIXADA NA PAREDE - FORNECIMENTO E INSTALAÇÃO (UN)</t>
  </si>
  <si>
    <t>15.24</t>
  </si>
  <si>
    <t>SINAPI/100867</t>
  </si>
  <si>
    <t>BARRA DE APOIO RETA, EM ACO INOX POLIDO, COMPRIMENTO 70 CM,  FIXADA NA PAREDE - FORNECIMENTO E INSTALAÇÃO. AF_01/2020</t>
  </si>
  <si>
    <t>15.25</t>
  </si>
  <si>
    <t>SINAPI/100868</t>
  </si>
  <si>
    <t>BARRA DE APOIO RETA, EM ACO INOX POLIDO, COMPRIMENTO 80 CM,  FIXADA NA PAREDE - FORNECIMENTO E INSTALAÇÃO. AF_01/2020</t>
  </si>
  <si>
    <t>15.26</t>
  </si>
  <si>
    <t>SINAPI/100875</t>
  </si>
  <si>
    <t>BANCO ARTICULADO, EM ACO INOX, PARA PCD, FIXADO NA PAREDE - FORNECIMENTO E INSTALAÇÃO. AF_01/2020</t>
  </si>
  <si>
    <t>15.27</t>
  </si>
  <si>
    <t xml:space="preserve"> FNDE 215 </t>
  </si>
  <si>
    <t>VÁLVULA DE DESCARGA METÁLICA, DUPLO ACIONAMENTO ECO, BASE 1 1/2", ACABAMENTO METALICO CROMADO - FORNECIMENTO E INSTALAÇÃO (UN)</t>
  </si>
  <si>
    <t>15.28</t>
  </si>
  <si>
    <t xml:space="preserve"> FNDE 15 </t>
  </si>
  <si>
    <t>TOALHEIRO PLASTICO TIPO DISPENSER PARA PAPEL TOALHA INTERFOLHADO (UN)</t>
  </si>
  <si>
    <t>15.29</t>
  </si>
  <si>
    <t xml:space="preserve"> FNDE 16 </t>
  </si>
  <si>
    <t>PAPELEIRA PLASTICA TIPO DISPENSER PARA PAPEL HIGIENICO ROLAO (UN)</t>
  </si>
  <si>
    <t>15.30</t>
  </si>
  <si>
    <t>SINAPI/95547</t>
  </si>
  <si>
    <t>SABONETEIRA PLASTICA TIPO DISPENSER PARA SABONETE LIQUIDO COM RESERVATORIO 800 A 1500 ML, INCLUSO FIXAÇÃO. AF_01/2020</t>
  </si>
  <si>
    <t>15.31</t>
  </si>
  <si>
    <t xml:space="preserve"> FNDE 12 </t>
  </si>
  <si>
    <t>ESPELHO CRISTAL, ESPESSURA 4MM, COM PARAFUSOS DE FIXAÇÃO, SEM MOLDURA (M2)</t>
  </si>
  <si>
    <t>15.32</t>
  </si>
  <si>
    <t xml:space="preserve"> FNDE 17 </t>
  </si>
  <si>
    <t>DUCHA / CHUVEIRO METALICO, DE PAREDE, ARTICULAVEL, COM DESVIADOR E DUCHA MANUAL</t>
  </si>
  <si>
    <t>15.33</t>
  </si>
  <si>
    <t xml:space="preserve"> FNDE 34 </t>
  </si>
  <si>
    <t>CABIDE/GANCHO DE BANHEIRO SIMPLES EM METAL CROMADO</t>
  </si>
  <si>
    <t>15.34</t>
  </si>
  <si>
    <t xml:space="preserve"> FNDE 449 </t>
  </si>
  <si>
    <t>BARRA METÁLICA COM PINTURA CINZA PARA PROTEÇÃO DOS ESPELHOS E CHUVEIRO INFANTIL (M)</t>
  </si>
  <si>
    <t>16</t>
  </si>
  <si>
    <t>INSTALAÇÃO DE GÁS COMBUSTÍVEL</t>
  </si>
  <si>
    <t>16.1</t>
  </si>
  <si>
    <t xml:space="preserve"> FNDE 29 </t>
  </si>
  <si>
    <t>REGULADOR DE ALTA PRESSÃO GLP (UN)</t>
  </si>
  <si>
    <t>16.2</t>
  </si>
  <si>
    <t>SINAPI/103029</t>
  </si>
  <si>
    <t>REGISTRO OU REGULADOR DE GÁS DE COZINHA - FORNECIMENTO E INSTALAÇÃO. AF_08/2021</t>
  </si>
  <si>
    <t>16.3</t>
  </si>
  <si>
    <t>SINAPI/92688</t>
  </si>
  <si>
    <t>TUBO DE AÇO GALVANIZADO COM COSTURA, CLASSE MÉDIA, CONEXÃO ROSQUEADA, DN 20 (3/4"), INSTALADO EM RAMAIS E SUB-RAMAIS DE GÁS - FORNECIMENTO E INSTALAÇÃO. AF_10/2020</t>
  </si>
  <si>
    <t>16.4</t>
  </si>
  <si>
    <t xml:space="preserve"> FNDE 301 </t>
  </si>
  <si>
    <t>CAP OU TAMPAO DE FERRO GALVANIZADO, COM ROSCA BSP, DE 3/4" (UN)</t>
  </si>
  <si>
    <t>16.5</t>
  </si>
  <si>
    <t xml:space="preserve"> FNDE 260 </t>
  </si>
  <si>
    <t>MANGUEIRA PARA GAS - GLP (UN)</t>
  </si>
  <si>
    <t>16.6</t>
  </si>
  <si>
    <t>SINAPI/95248</t>
  </si>
  <si>
    <t>VÁLVULA DE ESFERA BRUTA, BRONZE, ROSCÁVEL, 1/2" - FORNECIMENTO E INSTALAÇÃO. AF_08/2021</t>
  </si>
  <si>
    <t>16.7</t>
  </si>
  <si>
    <t>SINAPI/95249</t>
  </si>
  <si>
    <t>VÁLVULA DE ESFERA BRUTA, BRONZE, ROSCÁVEL, 3/4'' - FORNECIMENTO E INSTALAÇÃO. AF_08/2021</t>
  </si>
  <si>
    <t>16.8</t>
  </si>
  <si>
    <t>SINAPI/92705</t>
  </si>
  <si>
    <t>TÊ, EM FERRO GALVANIZADO, CONEXÃO ROSQUEADA, DN 20 (3/4"), INSTALADO EM RAMAIS E SUB-RAMAIS DE GÁS - FORNECIMENTO E INSTALAÇÃO. AF_10/2020</t>
  </si>
  <si>
    <t>16.9</t>
  </si>
  <si>
    <t>SINAPI/92695</t>
  </si>
  <si>
    <t>LUVA, EM FERRO GALVANIZADO, CONEXÃO ROSQUEADA, DN 20 (3/4"), INSTALADO EM RAMAIS E SUB-RAMAIS DE GÁS - FORNECIMENTO E INSTALAÇÃO. AF_10/2020</t>
  </si>
  <si>
    <t>16.10</t>
  </si>
  <si>
    <t>SINAPI/97548</t>
  </si>
  <si>
    <t>CURVA 45 GRAUS, EM AÇO, CONEXÃO SOLDADA, DN 20 (3/4"), INSTALADO EM RAMAIS E SUB-RAMAIS DE GÁS - FORNECIMENTO E INSTALAÇÃO. AF_10/2020</t>
  </si>
  <si>
    <t>16.11</t>
  </si>
  <si>
    <t>SINAPI/97549</t>
  </si>
  <si>
    <t>CURVA 90 GRAUS, EM AÇO, CONEXÃO SOLDADA, DN 20 (3/4"), INSTALADO EM RAMAIS E SUB-RAMAIS DE GÁS - FORNECIMENTO E INSTALAÇÃO. AF_10/2020</t>
  </si>
  <si>
    <t>16.12</t>
  </si>
  <si>
    <t>SINAPI/97547</t>
  </si>
  <si>
    <t>CURVA 90 GRAUS, EM AÇO, CONEXÃO SOLDADA, DN 15 (1/2"), INSTALADO EM RAMAIS E SUB-RAMAIS DE GÁS - FORNECIMENTO E INSTALAÇÃO. AF_10/2020</t>
  </si>
  <si>
    <t>16.13</t>
  </si>
  <si>
    <t xml:space="preserve"> FNDE 302 </t>
  </si>
  <si>
    <t>REQUADRO EM ALUMÍNIO TIPO VENEZIANA COM GUARNIÇÃO, FIXAÇÃO COM PARAFUSOS - FORNECIMENTO E INSTALAÇÃO. (M2)</t>
  </si>
  <si>
    <t>17</t>
  </si>
  <si>
    <t>SISTEMA DE PROTEÇÃO CONTRA INCÊNDIO</t>
  </si>
  <si>
    <t>17.1</t>
  </si>
  <si>
    <t>SINAPI/101909</t>
  </si>
  <si>
    <t>EXTINTOR DE INCÊNDIO PORTÁTIL COM CARGA DE PQS DE 6 KG, CLASSE BC - FORNECIMENTO E INSTALAÇÃO. AF_10/2020_PE</t>
  </si>
  <si>
    <t>17.2</t>
  </si>
  <si>
    <t>SINAPI/101907</t>
  </si>
  <si>
    <t>EXTINTOR DE INCÊNDIO PORTÁTIL COM CARGA DE CO2 DE 6 KG, CLASSE BC - FORNECIMENTO E INSTALAÇÃO. AF_10/2020_PE</t>
  </si>
  <si>
    <t>17.3</t>
  </si>
  <si>
    <t>SINAPI/101912</t>
  </si>
  <si>
    <t>ABRIGO PARA HIDRANTE, 75X45X17CM, COM REGISTRO GLOBO ANGULAR 45 GRAUS 2 1/2", ADAPTADOR STORZ 2 1/2", MANGUEIRA DE INCÊNDIO 15M 2 1/2" E ESGUICHO EM LATÃO 2 1/2" - FORNECIMENTO E INSTALAÇÃO. AF_10/2020</t>
  </si>
  <si>
    <t>17.4</t>
  </si>
  <si>
    <t>SINAPI/101916</t>
  </si>
  <si>
    <t>HIDRANTE SUBTERRÂNEO PREDIAL (COM CURVA LONGA E CAIXA), DN 75 MM - FORNECIMENTO E INSTALAÇÃO. AF_10/2020</t>
  </si>
  <si>
    <t>17.5</t>
  </si>
  <si>
    <t>17.6</t>
  </si>
  <si>
    <t>SINAPI/99624</t>
  </si>
  <si>
    <t>VÁLVULA DE RETENÇÃO HORIZONTAL, DE BRONZE, ROSCÁVEL, 2 1/2" - FORNECIMENTO E INSTALAÇÃO. AF_08/2021</t>
  </si>
  <si>
    <t>17.7</t>
  </si>
  <si>
    <t>SINAPI/101917</t>
  </si>
  <si>
    <t>MANÔMETRO 0 A 200 PSI (0 A 14 KGF/CM2), D = 50MM - FORNECIMENTO E INSTALAÇÃO. AF_10/2020</t>
  </si>
  <si>
    <t>17.8</t>
  </si>
  <si>
    <t xml:space="preserve"> FNDE 332 </t>
  </si>
  <si>
    <t>MOTOBOMBA CENTRIFUGA UN)</t>
  </si>
  <si>
    <t>17.9</t>
  </si>
  <si>
    <t xml:space="preserve"> FNDE 112 </t>
  </si>
  <si>
    <t>PRESSOSTATO (un)</t>
  </si>
  <si>
    <t>17.10</t>
  </si>
  <si>
    <t xml:space="preserve"> FNDE 114 </t>
  </si>
  <si>
    <t>VÁLVULA DE ALÍVIO (UN)</t>
  </si>
  <si>
    <t>17.11</t>
  </si>
  <si>
    <t>SINAPI/102111</t>
  </si>
  <si>
    <t>BOMBA CENTRÍFUGA, MONOFÁSICA, 0,5 CV OU 0,49 HP, HM 6 A 20 M, Q 1,2 A 8,3 M3/H - FORNECIMENTO E INSTALAÇÃO. AF_12/2020</t>
  </si>
  <si>
    <t>17.12</t>
  </si>
  <si>
    <t xml:space="preserve"> FNDE 67 </t>
  </si>
  <si>
    <t>CENTRAL ALARME ENDEREÇAVEL (UN)</t>
  </si>
  <si>
    <t>17.13</t>
  </si>
  <si>
    <t>SINAPI/94473</t>
  </si>
  <si>
    <t>COTOVELO 90 GRAUS, EM FERRO GALVANIZADO, CONEXÃO ROSQUEADA, DN 65 MM (2 1/2"), INSTALADO EM RESERVAÇÃO PREDIAL DE ÁGUA - FORNECIMENTO E INSTALAÇÃO. AF_04/2024</t>
  </si>
  <si>
    <t>17.14</t>
  </si>
  <si>
    <t>SINAPI/92367</t>
  </si>
  <si>
    <t>TUBO DE AÇO GALVANIZADO COM COSTURA, CLASSE MÉDIA, DN 65 (2 1/2"), CONEXÃO ROSQUEADA, INSTALADO EM REDE DE ALIMENTAÇÃO PARA HIDRANTE - FORNECIMENTO E INSTALAÇÃO. AF_10/2020</t>
  </si>
  <si>
    <t>17.15</t>
  </si>
  <si>
    <t>SINAPI/94474</t>
  </si>
  <si>
    <t>COTOVELO 45 GRAUS, EM FERRO GALVANIZADO, CONEXÃO ROSQUEADA, DN 65 MM (2 1/2"), INSTALADO EM RESERVAÇÃO PREDIAL DE ÁGUA - FORNECIMENTO E INSTALAÇÃO. AF_04/2024</t>
  </si>
  <si>
    <t>17.16</t>
  </si>
  <si>
    <t>SINAPI/92665</t>
  </si>
  <si>
    <t>NIPLE, EM FERRO GALVANIZADO, CONEXÃO ROSQUEADA, DN 65 (2 1/2"), INSTALADO EM REDE DE ALIMENTAÇÃO PARA SPRINKLER - FORNECIMENTO E INSTALAÇÃO. AF_10/2020</t>
  </si>
  <si>
    <t>17.17</t>
  </si>
  <si>
    <t>SINAPI/92642</t>
  </si>
  <si>
    <t>TÊ, EM FERRO GALVANIZADO, CONEXÃO ROSQUEADA, DN 65 (2 1/2"), INSTALADO EM REDE DE ALIMENTAÇÃO PARA HIDRANTE - FORNECIMENTO E INSTALAÇÃO. AF_10/2020</t>
  </si>
  <si>
    <t>17.18</t>
  </si>
  <si>
    <t>SINAPI/97599</t>
  </si>
  <si>
    <t>LUMINÁRIA DE EMERGÊNCIA, COM 30 LÂMPADAS LED DE 2 W, SEM REATOR - FORNECIMENTO E INSTALAÇÃO. AF_09/2024</t>
  </si>
  <si>
    <t>17.19</t>
  </si>
  <si>
    <t xml:space="preserve"> FNDE 303 </t>
  </si>
  <si>
    <t>SINALIZAÇÃO COM PLACA INDICATIVA FIXADA NA ESTRUTURA. (UN)</t>
  </si>
  <si>
    <t>17.20</t>
  </si>
  <si>
    <t>SINAPI/102520</t>
  </si>
  <si>
    <t>PINTURA DE SINALIZAÇÃO VERTICAL DE SEGURANÇA, FAIXAS AMARELA E PRETA, APLICAÇÃO MANUAL, 2 DEMÃOS. AF_05/2021</t>
  </si>
  <si>
    <t>18</t>
  </si>
  <si>
    <t>INSTALAÇÃO ELÉTRICA - 220V</t>
  </si>
  <si>
    <t>18.1</t>
  </si>
  <si>
    <t>SINAPI/101875</t>
  </si>
  <si>
    <t>QUADRO DE DISTRIBUIÇÃO DE ENERGIA EM CHAPA DE AÇO GALVANIZADO, DE EMBUTIR, COM BARRAMENTO TRIFÁSICO, PARA 12 DISJUNTORES DIN 100A - FORNECIMENTO E INSTALAÇÃO. AF_10/2020</t>
  </si>
  <si>
    <t>18.2</t>
  </si>
  <si>
    <t>SINAPI/101883</t>
  </si>
  <si>
    <t>QUADRO DE DISTRIBUIÇÃO DE ENERGIA EM CHAPA DE AÇO GALVANIZADO, DE EMBUTIR, COM BARRAMENTO TRIFÁSICO, PARA 18 DISJUNTORES DIN 100A - FORNECIMENTO E INSTALAÇÃO. AF_10/2020</t>
  </si>
  <si>
    <t>18.3</t>
  </si>
  <si>
    <t>SINAPI/101879</t>
  </si>
  <si>
    <t>QUADRO DE DISTRIBUIÇÃO DE ENERGIA EM CHAPA DE AÇO GALVANIZADO, DE EMBUTIR, COM BARRAMENTO TRIFÁSICO, PARA 24 DISJUNTORES DIN 100A - FORNECIMENTO E INSTALAÇÃO. AF_10/2020</t>
  </si>
  <si>
    <t>18.4</t>
  </si>
  <si>
    <t>SINAPI/101946</t>
  </si>
  <si>
    <t>QUADRO DE MEDIÇÃO GERAL DE ENERGIA PARA 1 MEDIDOR DE SOBREPOR - FORNECIMENTO E INSTALAÇÃO. AF_10/2020</t>
  </si>
  <si>
    <t>18.5</t>
  </si>
  <si>
    <t>SINAPI/93653</t>
  </si>
  <si>
    <t>DISJUNTOR MONOPOLAR TIPO DIN, CORRENTE NOMINAL DE 10A - FORNECIMENTO E INSTALAÇÃO. AF_10/2020</t>
  </si>
  <si>
    <t>18.6</t>
  </si>
  <si>
    <t>SINAPI/93654</t>
  </si>
  <si>
    <t>DISJUNTOR MONOPOLAR TIPO DIN, CORRENTE NOMINAL DE 16A - FORNECIMENTO E INSTALAÇÃO. AF_10/2020</t>
  </si>
  <si>
    <t>18.7</t>
  </si>
  <si>
    <t>SINAPI/93655</t>
  </si>
  <si>
    <t>DISJUNTOR MONOPOLAR TIPO DIN, CORRENTE NOMINAL DE 20A - FORNECIMENTO E INSTALAÇÃO. AF_10/2020</t>
  </si>
  <si>
    <t>18.8</t>
  </si>
  <si>
    <t>SINAPI/93656</t>
  </si>
  <si>
    <t>DISJUNTOR MONOPOLAR TIPO DIN, CORRENTE NOMINAL DE 25A - FORNECIMENTO E INSTALAÇÃO. AF_10/2020</t>
  </si>
  <si>
    <t>18.9</t>
  </si>
  <si>
    <t>SINAPI/93658</t>
  </si>
  <si>
    <t>DISJUNTOR MONOPOLAR TIPO DIN, CORRENTE NOMINAL DE 40A - FORNECIMENTO E INSTALAÇÃO. AF_10/2020</t>
  </si>
  <si>
    <t>18.10</t>
  </si>
  <si>
    <t>SINAPI/93668</t>
  </si>
  <si>
    <t>DISJUNTOR TRIPOLAR TIPO DIN, CORRENTE NOMINAL DE 16A - FORNECIMENTO E INSTALAÇÃO. AF_10/2020</t>
  </si>
  <si>
    <t>18.11</t>
  </si>
  <si>
    <t>SINAPI/93671</t>
  </si>
  <si>
    <t>DISJUNTOR TRIPOLAR TIPO DIN, CORRENTE NOMINAL DE 32A - FORNECIMENTO E INSTALAÇÃO. AF_10/2020</t>
  </si>
  <si>
    <t>18.12</t>
  </si>
  <si>
    <t>SINAPI/93672</t>
  </si>
  <si>
    <t>DISJUNTOR TRIPOLAR TIPO DIN, CORRENTE NOMINAL DE 40A - FORNECIMENTO E INSTALAÇÃO. AF_10/2020</t>
  </si>
  <si>
    <t>18.13</t>
  </si>
  <si>
    <t>SINAPI/93673</t>
  </si>
  <si>
    <t>DISJUNTOR TRIPOLAR TIPO DIN, CORRENTE NOMINAL DE 50A - FORNECIMENTO E INSTALAÇÃO. AF_10/2020</t>
  </si>
  <si>
    <t>18.14</t>
  </si>
  <si>
    <t>SINAPI/101894</t>
  </si>
  <si>
    <t>DISJUNTOR TRIPOLAR TIPO NEMA, CORRENTE NOMINAL DE 60 ATÉ 100A - FORNECIMENTO E INSTALAÇÃO. AF_10/2020</t>
  </si>
  <si>
    <t>18.15</t>
  </si>
  <si>
    <t>SINAPI/101897</t>
  </si>
  <si>
    <t>DISJUNTOR TERMOMAGNÉTICO TRIPOLAR , CORRENTE NOMINAL DE 250A - FORNECIMENTO E INSTALAÇÃO. AF_10/2020</t>
  </si>
  <si>
    <t>18.16</t>
  </si>
  <si>
    <t xml:space="preserve"> FNDE 86 </t>
  </si>
  <si>
    <t>DISJUNTOR BIPOLAR TIPO DR, CORRENTE NOMINAL DE 25A - 30mA (UN)</t>
  </si>
  <si>
    <t>18.17</t>
  </si>
  <si>
    <t xml:space="preserve"> FNDE 87 </t>
  </si>
  <si>
    <t>DISJUNTOR BIPOLAR TIPO DR, CORRENTE NOMINAL DE 40A - 30mA (UN)</t>
  </si>
  <si>
    <t>18.18</t>
  </si>
  <si>
    <t xml:space="preserve"> FNDE 88 </t>
  </si>
  <si>
    <t>DISPOSITIVO CONTRA SURTO - DPS 40 kA (UN)</t>
  </si>
  <si>
    <t>18.19</t>
  </si>
  <si>
    <t xml:space="preserve"> FNDE 89 </t>
  </si>
  <si>
    <t>DISPOSITIVO CONTRA SURTO - DPS 80 kA (UN)</t>
  </si>
  <si>
    <t>18.20</t>
  </si>
  <si>
    <t>SINAPI/91834</t>
  </si>
  <si>
    <t>ELETRODUTO FLEXÍVEL CORRUGADO, PVC, DN 25 MM (3/4"), PARA CIRCUITOS TERMINAIS, INSTALADO EM FORRO - FORNECIMENTO E INSTALAÇÃO. AF_03/2023_PA</t>
  </si>
  <si>
    <t>18.21</t>
  </si>
  <si>
    <t>SINAPI/91836</t>
  </si>
  <si>
    <t>ELETRODUTO FLEXÍVEL CORRUGADO, PVC, DN 32 MM (1"), PARA CIRCUITOS TERMINAIS, INSTALADO EM FORRO - FORNECIMENTO E INSTALAÇÃO. AF_03/2023_PA</t>
  </si>
  <si>
    <t>18.22</t>
  </si>
  <si>
    <t>SINAPI/93008</t>
  </si>
  <si>
    <t>ELETRODUTO RÍGIDO ROSCÁVEL, PVC, DN 50 MM (1 1/2"), PARA REDE ENTERRADA DE DISTRIBUIÇÃO DE ENERGIA ELÉTRICA - FORNECIMENTO E INSTALAÇÃO. AF_12/2021</t>
  </si>
  <si>
    <t>18.23</t>
  </si>
  <si>
    <t>SINAPI/93009</t>
  </si>
  <si>
    <t>ELETRODUTO RÍGIDO ROSCÁVEL, PVC, DN 60 MM (2"), PARA REDE ENTERRADA DE DISTRIBUIÇÃO DE ENERGIA ELÉTRICA - FORNECIMENTO E INSTALAÇÃO. AF_12/2021</t>
  </si>
  <si>
    <t>18.24</t>
  </si>
  <si>
    <t>SINAPI/93011</t>
  </si>
  <si>
    <t>ELETRODUTO RÍGIDO ROSCÁVEL, PVC, DN 85 MM (3"), PARA REDE ENTERRADA DE DISTRIBUIÇÃO DE ENERGIA ELÉTRICA - FORNECIMENTO E INSTALAÇÃO. AF_12/2021</t>
  </si>
  <si>
    <t>18.25</t>
  </si>
  <si>
    <t xml:space="preserve"> FNDE 94 </t>
  </si>
  <si>
    <t>ELETRODUTO EM ACO ZINCADO OU GALVANIZADO DN=3/4", APARENTE - FORNECIMENTO E INSTALAÇÃO. (M)</t>
  </si>
  <si>
    <t>18.26</t>
  </si>
  <si>
    <t>SINAPI/97886</t>
  </si>
  <si>
    <t>CAIXA ENTERRADA ELÉTRICA RETANGULAR, EM ALVENARIA COM TIJOLOS CERÂMICOS MACIÇOS, FUNDO COM BRITA, DIMENSÕES INTERNAS: 0,3X0,3X0,3 M. AF_12/2020</t>
  </si>
  <si>
    <t>18.27</t>
  </si>
  <si>
    <t>SINAPI/91937</t>
  </si>
  <si>
    <t>CAIXA OCTOGONAL 3" X 3", PVC, INSTALADA EM LAJE - FORNECIMENTO E INSTALAÇÃO. AF_03/2023</t>
  </si>
  <si>
    <t>18.28</t>
  </si>
  <si>
    <t>SINAPI/91940</t>
  </si>
  <si>
    <t>CAIXA RETANGULAR 4" X 2" MÉDIA (1,30 M DO PISO), PVC, INSTALADA EM PAREDE - FORNECIMENTO E INSTALAÇÃO. AF_03/2023</t>
  </si>
  <si>
    <t>18.29</t>
  </si>
  <si>
    <t>SINAPI/91926</t>
  </si>
  <si>
    <t>CABO DE COBRE FLEXÍVEL ISOLADO, 2,5 MM², ANTI-CHAMA 450/750 V, PARA CIRCUITOS TERMINAIS - FORNECIMENTO E INSTALAÇÃO. AF_03/2023</t>
  </si>
  <si>
    <t>18.30</t>
  </si>
  <si>
    <t>SINAPI/91928</t>
  </si>
  <si>
    <t>CABO DE COBRE FLEXÍVEL ISOLADO, 4 MM², ANTI-CHAMA 450/750 V, PARA CIRCUITOS TERMINAIS - FORNECIMENTO E INSTALAÇÃO. AF_03/2023</t>
  </si>
  <si>
    <t>18.31</t>
  </si>
  <si>
    <t>SINAPI/91930</t>
  </si>
  <si>
    <t>CABO DE COBRE FLEXÍVEL ISOLADO, 6 MM², ANTI-CHAMA 450/750 V, PARA CIRCUITOS TERMINAIS - FORNECIMENTO E INSTALAÇÃO. AF_03/2023</t>
  </si>
  <si>
    <t>18.32</t>
  </si>
  <si>
    <t>SINAPI/91934</t>
  </si>
  <si>
    <t>CABO DE COBRE FLEXÍVEL ISOLADO, 16 MM², ANTI-CHAMA 450/750 V, PARA CIRCUITOS TERMINAIS - FORNECIMENTO E INSTALAÇÃO. AF_03/2023</t>
  </si>
  <si>
    <t>18.33</t>
  </si>
  <si>
    <t>SINAPI/92984</t>
  </si>
  <si>
    <t>CABO DE COBRE FLEXÍVEL ISOLADO, 25 MM², ANTI-CHAMA 0,6/1,0 KV, PARA REDE ENTERRADA DE DISTRIBUIÇÃO DE ENERGIA ELÉTRICA - FORNECIMENTO E INSTALAÇÃO. AF_12/2021</t>
  </si>
  <si>
    <t>18.34</t>
  </si>
  <si>
    <t>SINAPI/92986</t>
  </si>
  <si>
    <t>CABO DE COBRE FLEXÍVEL ISOLADO, 35 MM², ANTI-CHAMA 0,6/1,0 KV, PARA REDE ENTERRADA DE DISTRIBUIÇÃO DE ENERGIA ELÉTRICA - FORNECIMENTO E INSTALAÇÃO. AF_12/2021</t>
  </si>
  <si>
    <t>18.35</t>
  </si>
  <si>
    <t>SINAPI/92990</t>
  </si>
  <si>
    <t>CABO DE COBRE FLEXÍVEL ISOLADO, 70 MM², ANTI-CHAMA 0,6/1,0 KV, PARA REDE ENTERRADA DE DISTRIBUIÇÃO DE ENERGIA ELÉTRICA - FORNECIMENTO E INSTALAÇÃO. AF_12/2021</t>
  </si>
  <si>
    <t>18.36</t>
  </si>
  <si>
    <t>SINAPI/101567</t>
  </si>
  <si>
    <t>CABO DE COBRE FLEXÍVEL ISOLADO, 95 MM², 0,6/1,0 KV, PARA REDE AÉREA DE DISTRIBUIÇÃO DE ENERGIA ELÉTRICA DE BAIXA TENSÃO - FORNECIMENTO E INSTALAÇÃO. AF_07/2020</t>
  </si>
  <si>
    <t>18.37</t>
  </si>
  <si>
    <t>SINAPI/92996</t>
  </si>
  <si>
    <t>CABO DE COBRE FLEXÍVEL ISOLADO, 150 MM², ANTI-CHAMA 0,6/1,0 KV, PARA REDE ENTERRADA DE DISTRIBUIÇÃO DE ENERGIA ELÉTRICA - FORNECIMENTO E INSTALAÇÃO. AF_12/2021</t>
  </si>
  <si>
    <t>18.38</t>
  </si>
  <si>
    <t xml:space="preserve"> FNDE 313 </t>
  </si>
  <si>
    <t>ELETROCALHA LISA OU PERFURADA EM AÇO GALVANIZADO, LARGURA  150MM E ALTURA 100MM, INCLUSIVE EMENDA E FIXAÇÃO - FORNECIMENTO E INSTALAÇÃO. (M)</t>
  </si>
  <si>
    <t>18.39</t>
  </si>
  <si>
    <t>SINAPI/104764</t>
  </si>
  <si>
    <t>SUPORTE PARA 2 ELETRODUTOS, ESPAÇADO A CADA 80 CM, EM PERFILADO COM COMPRIMENTO DE 25 CM FIXADO EM LAJE, POR METRO DE ELETRODUTO FIXADO. AF_09/2023</t>
  </si>
  <si>
    <t>18.40</t>
  </si>
  <si>
    <t>SINAPI/92000</t>
  </si>
  <si>
    <t>TOMADA BAIXA DE EMBUTIR (1 MÓDULO), 2P+T 10 A, INCLUINDO SUPORTE E PLACA - FORNECIMENTO E INSTALAÇÃO. AF_03/2023</t>
  </si>
  <si>
    <t>18.41</t>
  </si>
  <si>
    <t>SINAPI/92001</t>
  </si>
  <si>
    <t>TOMADA BAIXA DE EMBUTIR (1 MÓDULO), 2P+T 20 A, INCLUINDO SUPORTE E PLACA - FORNECIMENTO E INSTALAÇÃO. AF_03/2023</t>
  </si>
  <si>
    <t>18.42</t>
  </si>
  <si>
    <t>SINAPI/92029</t>
  </si>
  <si>
    <t>INTERRUPTOR PARALELO (1 MÓDULO) COM 1 TOMADA DE EMBUTIR 2P+T 10 A, INCLUINDO SUPORTE E PLACA - FORNECIMENTO E INSTALAÇÃO. AF_03/2023</t>
  </si>
  <si>
    <t>18.43</t>
  </si>
  <si>
    <t>SINAPI/91955</t>
  </si>
  <si>
    <t>INTERRUPTOR PARALELO (1 MÓDULO), 10A/250V, INCLUINDO SUPORTE E PLACA - FORNECIMENTO E INSTALAÇÃO. AF_03/2023</t>
  </si>
  <si>
    <t>18.44</t>
  </si>
  <si>
    <t>SINAPI/92033</t>
  </si>
  <si>
    <t>INTERRUPTOR PARALELO (2 MÓDULOS) COM 1 TOMADA DE EMBUTIR 2P+T 10 A, INCLUINDO SUPORTE E PLACA - FORNECIMENTO E INSTALAÇÃO. AF_03/2023</t>
  </si>
  <si>
    <t>18.45</t>
  </si>
  <si>
    <t>SINAPI/91967</t>
  </si>
  <si>
    <t>INTERRUPTOR SIMPLES (3 MÓDULOS), 10A/250V, INCLUINDO SUPORTE E PLACA - FORNECIMENTO E INSTALAÇÃO. AF_03/2023</t>
  </si>
  <si>
    <t>18.46</t>
  </si>
  <si>
    <t xml:space="preserve"> FNDE 309 </t>
  </si>
  <si>
    <t>ESPELHO / PLACA CEGA 4" X 2", PARA INSTALACAO DE TOMADAS E INTERRUPTORES</t>
  </si>
  <si>
    <t>18.47</t>
  </si>
  <si>
    <t xml:space="preserve"> CP 485 </t>
  </si>
  <si>
    <t>LUMINÁRIA TIPO CALHA, DE SOBREPOR, COM 2 LÂMPADAS TUBULARES FLUORESCENTES DE 36 W, COM REATOR DE PARTIDA RÁPIDA - FORNECIMENTO E INSTALAÇÃO. AF_02/2020 (coeficientes baseados na composição de referência Outros 97586)</t>
  </si>
  <si>
    <t>18.48</t>
  </si>
  <si>
    <t xml:space="preserve"> FNDE 379 </t>
  </si>
  <si>
    <t>LUMINÁRIA DE EMBUTIR COMPLETA EM FORRO DE GESSO OU MODULADO COM PERFIL "T", PARA 2 LAMPADAS T8 16/18W. (UN)</t>
  </si>
  <si>
    <t>18.49</t>
  </si>
  <si>
    <t xml:space="preserve"> FNDE 380 </t>
  </si>
  <si>
    <t>LUMINÁRIA DE EMBUTIR COMPLETA EM FORRO DE GESSO OU MODULADO COM PERFIL "T", PARA 2 LAMPADAS T8 32/36W</t>
  </si>
  <si>
    <t>18.50</t>
  </si>
  <si>
    <t xml:space="preserve"> FNDE 381 </t>
  </si>
  <si>
    <t>REFLETOR EM ALUMÍNIO, DE SUPORTE E ALÇA, COM 1 LÂMPADA VAPOR DE MERCÚRIO DE 70 W, COM REATOR ALTO FATOR DE POTÊNCIA - FORNECIMENTO E INSTALAÇÃO. (UN)</t>
  </si>
  <si>
    <t>18.51</t>
  </si>
  <si>
    <t xml:space="preserve"> CP 398 </t>
  </si>
  <si>
    <t>LÂMPADA VAPOR METÁLICO 150 W - FORNECIMENTO E INSTALAÇÃO. AF_08/2020 (coeficientes baseado na composição da Outros - 101641)</t>
  </si>
  <si>
    <t>18.52</t>
  </si>
  <si>
    <t xml:space="preserve"> CP 399 </t>
  </si>
  <si>
    <t>LÂMPADA VAPOR METÁLICO 400 W - FORNECIMENTO E INSTALAÇÃO. AF_08/2020 (coeficientes baseados na composição da Outros -101640)</t>
  </si>
  <si>
    <t>18.53</t>
  </si>
  <si>
    <t xml:space="preserve"> CP 486 </t>
  </si>
  <si>
    <t>LUMINÁRIA ARANDELA TIPO TARTARUGA, COM GRADE, DE SOBREPOR, COM 1 LÂMPADA FLUORESCENTE DE 15 W, SEM REATOR - FORNECIMENTO E INSTALAÇÃO. AF_02/2020 (coeficientes baseados na composição de referência  Outros 97608)</t>
  </si>
  <si>
    <t>19</t>
  </si>
  <si>
    <t>INSTALAÇÕES DE CLIMATIZAÇÃO</t>
  </si>
  <si>
    <t>19.1</t>
  </si>
  <si>
    <t>SINAPI/91927</t>
  </si>
  <si>
    <t>CABO DE COBRE FLEXÍVEL ISOLADO, 2,5 MM², ANTI-CHAMA 0,6/1,0 KV, PARA CIRCUITOS TERMINAIS - FORNECIMENTO E INSTALAÇÃO. AF_03/2023</t>
  </si>
  <si>
    <t>19.2</t>
  </si>
  <si>
    <t>SINAPI/91929</t>
  </si>
  <si>
    <t>CABO DE COBRE FLEXÍVEL ISOLADO, 4 MM², ANTI-CHAMA 0,6/1,0 KV, PARA CIRCUITOS TERMINAIS - FORNECIMENTO E INSTALAÇÃO. AF_03/2023</t>
  </si>
  <si>
    <t>19.3</t>
  </si>
  <si>
    <t>SINAPI/97327</t>
  </si>
  <si>
    <t>TUBO EM COBRE FLEXÍVEL, DN 1/4", COM ISOLAMENTO, INSTALADO EM RAMAL DE ALIMENTAÇÃO DE AR CONDICIONADO COM CONDENSADORA INDIVIDUAL   FORNECIMENTO E INSTALAÇÃO. AF_12/2015</t>
  </si>
  <si>
    <t>19.4</t>
  </si>
  <si>
    <t>SINAPI/97328</t>
  </si>
  <si>
    <t>TUBO EM COBRE FLEXÍVEL, DN 3/8", COM ISOLAMENTO, INSTALADO EM RAMAL DE ALIMENTAÇÃO DE AR CONDICIONADO COM CONDENSADORA INDIVIDUAL - FORNECIMENTO E INSTALAÇÃO. AF_12/2015</t>
  </si>
  <si>
    <t>19.5</t>
  </si>
  <si>
    <t>SINAPI/103992</t>
  </si>
  <si>
    <t>ADAPTADOR CURTO COM BOLSA E ROSCA PARA REGISTRO, PVC, SOLDÁVEL, DN 40MM X 1.1/4", INSTALADO EM RAMAL DE DISTRIBUIÇÃO DE ÁGUA - FORNECIMENTO E INSTALAÇÃO. AF_06/2022</t>
  </si>
  <si>
    <t>19.6</t>
  </si>
  <si>
    <t>SINAPI/103978</t>
  </si>
  <si>
    <t>TUBO, PVC, SOLDÁVEL, DE 40MM, INSTALADO EM RAMAL DE DISTRIBUIÇÃO DE ÁGUA - FORNECIMENTO E INSTALAÇÃO. AF_06/2022</t>
  </si>
  <si>
    <t>19.7</t>
  </si>
  <si>
    <t>SINAPI/103981</t>
  </si>
  <si>
    <t>JOELHO 45 GRAUS, PVC, SOLDÁVEL, DN 40MM, INSTALADO EM RAMAL DE DISTRIBUIÇÃO DE ÁGUA - FORNECIMENTO E INSTALAÇÃO. AF_06/2022</t>
  </si>
  <si>
    <t>19.8</t>
  </si>
  <si>
    <t>SINAPI/103980</t>
  </si>
  <si>
    <t>JOELHO 90 GRAUS, PVC, SOLDÁVEL, DN 40MM, INSTALADO EM RAMAL DE DISTRIBUIÇÃO DE ÁGUA - FORNECIMENTO E INSTALAÇÃO. AF_06/2022</t>
  </si>
  <si>
    <t>19.9</t>
  </si>
  <si>
    <t>SINAPI/104011</t>
  </si>
  <si>
    <t>TE, PVC, SOLDÁVEL, DN 40MM, INSTALADO EM RAMAL DE DISTRIBUIÇÃO DE ÁGUA - FORNECIMENTO E INSTALAÇÃO. AF_06/2022</t>
  </si>
  <si>
    <t>20</t>
  </si>
  <si>
    <t>INSTALAÇÕES DE CABEAMENTO ESTRUTURADO</t>
  </si>
  <si>
    <t>20.1</t>
  </si>
  <si>
    <t>SINAPI/98302</t>
  </si>
  <si>
    <t>PATCH PANEL 24 PORTAS, CATEGORIA 6 - FORNECIMENTO E INSTALAÇÃO. AF_11/2019</t>
  </si>
  <si>
    <t>20.2</t>
  </si>
  <si>
    <t xml:space="preserve"> FNDE 76 </t>
  </si>
  <si>
    <t>SWITCH TIPO 24 PORTAS (UN)</t>
  </si>
  <si>
    <t>20.3</t>
  </si>
  <si>
    <t xml:space="preserve"> FNDE 385 </t>
  </si>
  <si>
    <t>PATCH CORD, CATEGORIA 6 UTP, 4 PARES. (UN)</t>
  </si>
  <si>
    <t>20.4</t>
  </si>
  <si>
    <t xml:space="preserve"> FNDE 123 </t>
  </si>
  <si>
    <t>GUIA DE CABOS FECHADO 1U (un)</t>
  </si>
  <si>
    <t>20.5</t>
  </si>
  <si>
    <t xml:space="preserve"> FNDE 122 </t>
  </si>
  <si>
    <t>BANDEJA MÓVEL, PADRÃO 19" (UN)</t>
  </si>
  <si>
    <t>20.6</t>
  </si>
  <si>
    <t>SINAPI/100555</t>
  </si>
  <si>
    <t>RACK ABERTO EM COLUNA 44U PARA SERVIDOR - FORNECIMENTO E INSTALAÇÃO. AF_11/2019</t>
  </si>
  <si>
    <t>20.7</t>
  </si>
  <si>
    <t xml:space="preserve"> FNDE 125 </t>
  </si>
  <si>
    <t>GUIA VERTICAL 200 MM PARA CABOS (UN)</t>
  </si>
  <si>
    <t>20.8</t>
  </si>
  <si>
    <t>20.9</t>
  </si>
  <si>
    <t>20.10</t>
  </si>
  <si>
    <t>SINAPI/98307</t>
  </si>
  <si>
    <t>TOMADA DE REDE RJ45 - FORNECIMENTO E INSTALAÇÃO. AF_11/2019</t>
  </si>
  <si>
    <t>20.11</t>
  </si>
  <si>
    <t xml:space="preserve"> FNDE 375 </t>
  </si>
  <si>
    <t>TOMADA PARA ANTENA DE TV, CABO COAXIAL DE 9 MM FORNECIMENTO E INSTALAÇÃO (UN)</t>
  </si>
  <si>
    <t>20.12</t>
  </si>
  <si>
    <t xml:space="preserve"> FNDE 70 </t>
  </si>
  <si>
    <t>TERMINAL A COMPRESSÃO (UN)</t>
  </si>
  <si>
    <t>20.13</t>
  </si>
  <si>
    <t xml:space="preserve"> FNDE 312 </t>
  </si>
  <si>
    <t>20.14</t>
  </si>
  <si>
    <t>SINAPI/91837</t>
  </si>
  <si>
    <t>ELETRODUTO FLEXÍVEL CORRUGADO REFORÇADO, PVC, DN 32 MM (1"), PARA CIRCUITOS TERMINAIS, INSTALADO EM FORRO - FORNECIMENTO E INSTALAÇÃO. AF_03/2023_PA</t>
  </si>
  <si>
    <t>20.15</t>
  </si>
  <si>
    <t>SINAPI/91835</t>
  </si>
  <si>
    <t>ELETRODUTO FLEXÍVEL CORRUGADO REFORÇADO, PVC, DN 25 MM (3/4"), PARA CIRCUITOS TERMINAIS, INSTALADO EM FORRO - FORNECIMENTO E INSTALAÇÃO. AF_03/2023_PA</t>
  </si>
  <si>
    <t>20.16</t>
  </si>
  <si>
    <t>SINAPI/91865</t>
  </si>
  <si>
    <t>ELETRODUTO RÍGIDO ROSCÁVEL, PVC, DN 40 MM (1 1/4"), PARA CIRCUITOS TERMINAIS, INSTALADO EM FORRO - FORNECIMENTO E INSTALAÇÃO. AF_03/2023</t>
  </si>
  <si>
    <t>20.17</t>
  </si>
  <si>
    <t xml:space="preserve"> FNDE 346 </t>
  </si>
  <si>
    <t>CABECOTE PARA ENTRADA DE LINHA DE ALIMENTACAO PARA ELETRODUTO</t>
  </si>
  <si>
    <t>20.18</t>
  </si>
  <si>
    <t xml:space="preserve"> FNDE 90 </t>
  </si>
  <si>
    <t>ELETRODUTO RIGIDO, EM ACO ZINCADO OU GALVANIZADO, TIPO PESADO, DN=1", APARENTE - FORNECIMENTO E INSTALAÇÃO. (M)</t>
  </si>
  <si>
    <t>20.19</t>
  </si>
  <si>
    <t>SINAPI/98297</t>
  </si>
  <si>
    <t>CABO ELETRÔNICO CATEGORIA 6, INSTALADO EM EDIFICAÇÃO INSTITUCIONAL - FORNECIMENTO E INSTALAÇÃO. AF_11/2019</t>
  </si>
  <si>
    <t>20.20</t>
  </si>
  <si>
    <t>SINAPI/100554</t>
  </si>
  <si>
    <t>CABO COAXIAL RG59 95% - FORNECIMENTO E INSTALAÇÃO. AF_11/2019</t>
  </si>
  <si>
    <t>21</t>
  </si>
  <si>
    <t>SISTEMA DE EXAUSTÃO MECÂNICA</t>
  </si>
  <si>
    <t>21.1</t>
  </si>
  <si>
    <t xml:space="preserve"> FNDE 44 </t>
  </si>
  <si>
    <t>DUTO DE ALONGAMENTO PARA EXAUSTOR (M)</t>
  </si>
  <si>
    <t>21.2</t>
  </si>
  <si>
    <t xml:space="preserve"> FNDE 45 </t>
  </si>
  <si>
    <t>COIFA INDUSTRIAL EM AÇO INOX ESCOVADO</t>
  </si>
  <si>
    <t>22</t>
  </si>
  <si>
    <t>SISTEMA DE PROTEÇÃO CONTRA DESCARGAS ATMOSFÉRICAS (SPDA)</t>
  </si>
  <si>
    <t>22.1</t>
  </si>
  <si>
    <t>SINAPI/96989</t>
  </si>
  <si>
    <t>CAPTOR TIPO FRANKLIN PARA SPDA - FORNECIMENTO E INSTALAÇÃO. AF_08/2023</t>
  </si>
  <si>
    <t>22.2</t>
  </si>
  <si>
    <t>SINAPI/92884</t>
  </si>
  <si>
    <t>ARMAÇÃO UTILIZANDO AÇO CA-25 DE 10,0 MM - MONTAGEM. AF_06/2022</t>
  </si>
  <si>
    <t>22.3</t>
  </si>
  <si>
    <t>SINAPI/104753</t>
  </si>
  <si>
    <t>CONECTOR SPLIT-BOLT, PARA SPDA, PARA CABOS ATÉ 50 MM2 - FORNECIMENTO E INSTALAÇÃO. AF_08/2023</t>
  </si>
  <si>
    <t>22.4</t>
  </si>
  <si>
    <t>SINAPI/101663</t>
  </si>
  <si>
    <t>ABRAÇADEIRA DE FIXAÇÃO DE BRAÇOS DE LUMINÁRIAS DE 2" - FORNECIMENTO E INSTALAÇÃO. AF_08/2020</t>
  </si>
  <si>
    <t>22.5</t>
  </si>
  <si>
    <t xml:space="preserve"> FNDE 68 </t>
  </si>
  <si>
    <t>CONJUNTO DE ESTAIAMENTO PARA MASTRO DE SPDA (UN)</t>
  </si>
  <si>
    <t>22.6</t>
  </si>
  <si>
    <t>SINAPI/98463</t>
  </si>
  <si>
    <t>SUPORTE ISOLADOR PARA FIXAÇÃO DA CORDOALHA DE COBRE EM ALVENARIA OU CONCRETO - FORNECIMENTO E INSTALAÇÃO. AF_08/2023</t>
  </si>
  <si>
    <t>22.7</t>
  </si>
  <si>
    <t xml:space="preserve"> FNDE 69 </t>
  </si>
  <si>
    <t>CAIXA DE EQUALIZAÇÃO DE ATERRAMENTO ELÉTRICO (UN)</t>
  </si>
  <si>
    <t>22.8</t>
  </si>
  <si>
    <t>SINAPI/93358</t>
  </si>
  <si>
    <t>ESCAVAÇÃO MANUAL DE VALA. AF_09/2024</t>
  </si>
  <si>
    <t>22.9</t>
  </si>
  <si>
    <t>SINAPI/93382</t>
  </si>
  <si>
    <t>REATERRO MANUAL DE VALAS, COM COMPACTADOR DE SOLOS DE PERCUSSÃO. AF_08/2023</t>
  </si>
  <si>
    <t>22.10</t>
  </si>
  <si>
    <t>SINAPI/96985</t>
  </si>
  <si>
    <t>HASTE DE ATERRAMENTO, DIÂMETRO 5/8", COM 3 METROS - FORNECIMENTO E INSTALAÇÃO. AF_08/2023</t>
  </si>
  <si>
    <t>22.11</t>
  </si>
  <si>
    <t>SINAPI/96973</t>
  </si>
  <si>
    <t>CORDOALHA DE COBRE NU 35 MM², NÃO ENTERRADA, COM ISOLADOR - FORNECIMENTO E INSTALAÇÃO. AF_08/2023</t>
  </si>
  <si>
    <t>22.12</t>
  </si>
  <si>
    <t>SINAPI/96977</t>
  </si>
  <si>
    <t>CORDOALHA DE COBRE NU 50 MM², ENTERRADA - FORNECIMENTO E INSTALAÇÃO. AF_08/2023</t>
  </si>
  <si>
    <t>22.13</t>
  </si>
  <si>
    <t>SINAPI/98111</t>
  </si>
  <si>
    <t>CAIXA DE INSPEÇÃO PARA ATERRAMENTO, CIRCULAR, EM POLIETILENO, DIÂMETRO INTERNO = 0,3 M. AF_12/2020</t>
  </si>
  <si>
    <t>22.14</t>
  </si>
  <si>
    <t>22.15</t>
  </si>
  <si>
    <t xml:space="preserve"> FNDE 71 </t>
  </si>
  <si>
    <t>SOLDA EXOTÉRMICA PARA SPDA - FORNECIMENTO E INSTALAÇÃO.</t>
  </si>
  <si>
    <t>23</t>
  </si>
  <si>
    <t>SERVIÇOS COMPLEMENTARES</t>
  </si>
  <si>
    <t>23.1</t>
  </si>
  <si>
    <t xml:space="preserve"> FNDE 39 </t>
  </si>
  <si>
    <t>CONJUNTO DE MASTRO P/ TRÊS BANDEIRAS E PEDESTAL (UN)</t>
  </si>
  <si>
    <t>23.2</t>
  </si>
  <si>
    <t xml:space="preserve"> FNDE 40 </t>
  </si>
  <si>
    <t>BANCADA DE GRANITO CINZA ANDORINHA, INCLUSIVE PASSA PRATOS, ESPESSURA 2 CM - FORNECIMENTO E INSTALAÇÃO (M2)</t>
  </si>
  <si>
    <t>23.3</t>
  </si>
  <si>
    <t xml:space="preserve"> FNDE 47 </t>
  </si>
  <si>
    <t>PRATELEIRA DE GRANITO CINZA ANDORINHA, ESPESSURA 2 CM - FORNECIMENTO E INSTALAÇÃO</t>
  </si>
  <si>
    <t>23.4</t>
  </si>
  <si>
    <t xml:space="preserve"> FNDE 48 </t>
  </si>
  <si>
    <t>ESCANINHOS EM MDF, REVESTIDOS EM LAMINADO MELAMÍNICO</t>
  </si>
  <si>
    <t>23.5</t>
  </si>
  <si>
    <t>SINAPI/101965</t>
  </si>
  <si>
    <t>PEITORIL LINEAR EM GRANITO OU MÁRMORE, L = 15CM, COMPRIMENTO DE ATÉ 2M, ASSENTADO COM ARGAMASSA 1:6 COM ADITIVO. AF_11/2020</t>
  </si>
  <si>
    <t>23.6</t>
  </si>
  <si>
    <t>SINAPI/100861</t>
  </si>
  <si>
    <t>SUPORTE MÃO FRANCESA EM AÇO, ABAS IGUAIS 30 CM, CAPACIDADE MINIMA 60 KG, BRANCO - FORNECIMENTO E INSTALAÇÃO. AF_01/2020</t>
  </si>
  <si>
    <t>23.7</t>
  </si>
  <si>
    <t xml:space="preserve"> FNDE 49 </t>
  </si>
  <si>
    <t>BARRA DE APOIO EM INOX, DIAMETRO MINIMO 3 CM, EM AÇO INOX</t>
  </si>
  <si>
    <t>23.8</t>
  </si>
  <si>
    <t xml:space="preserve"> FNDE 51 </t>
  </si>
  <si>
    <t>BANCO DE CONCRETO SEM ENCOSTO, DIM. 2,50 X 0,60 M (M²)</t>
  </si>
  <si>
    <t>23.9</t>
  </si>
  <si>
    <t xml:space="preserve"> FNDE 38 </t>
  </si>
  <si>
    <t>FITA 3M COLANTE ANTIDERRAPANTE PARA PISO (M)</t>
  </si>
  <si>
    <t>24</t>
  </si>
  <si>
    <t>SERVIÇOS FINAIS</t>
  </si>
  <si>
    <t>24.1</t>
  </si>
  <si>
    <t>SINAPI/99803</t>
  </si>
  <si>
    <t>LIMPEZA DE PISO CERÂMICO OU PORCELANATO COM PANO ÚMIDO. AF_04/2019</t>
  </si>
  <si>
    <t>24.2</t>
  </si>
  <si>
    <t>Número</t>
  </si>
  <si>
    <t>Parcela</t>
  </si>
  <si>
    <t>Percentual Parcela</t>
  </si>
  <si>
    <t>Preço Total 
(valor calculado)</t>
  </si>
  <si>
    <t>VALOR TOTAL (R$):</t>
  </si>
  <si>
    <t>VALOR NÃO UTILIZADO (QCI):</t>
  </si>
  <si>
    <t>OBRA:</t>
  </si>
  <si>
    <t>DATA-BASE</t>
  </si>
  <si>
    <t>SINAPI 01/2025 (Pernambuco)</t>
  </si>
  <si>
    <t>SEBASTIANA DANIELLY DA SILVA</t>
  </si>
  <si>
    <t>Engenheira Civil</t>
  </si>
  <si>
    <t>DATA-BASE:</t>
  </si>
  <si>
    <t>Contratação de Empresa Especializada para Construção de 1 (uma) Creche Padrão FNDE - Tipo 2 no Loteamento Altinense III do Município de Altinho/PE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</si>
</sst>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R\$\ #,##0.00"/>
    <numFmt numFmtId="165" formatCode="#,##0.00%"/>
  </numFmts>
  <fonts count="4193" x14ac:knownFonts="1">
    <font>
      <sz val="11"/>
      <color indexed="8"/>
      <name val="Calibri"/>
      <family val="2"/>
      <scheme val="minor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1"/>
      <color indexed="8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9" tint="0.39997558519241921"/>
        <bgColor indexed="49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76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83" fillId="2" borderId="1" xfId="0" applyNumberFormat="1" applyFont="1" applyFill="1" applyBorder="1" applyAlignment="1">
      <alignment horizontal="center" vertical="center" wrapText="1"/>
    </xf>
    <xf numFmtId="0" fontId="183" fillId="2" borderId="1" xfId="0" applyNumberFormat="1" applyFont="1" applyFill="1" applyBorder="1" applyAlignment="1">
      <alignment horizontal="center" vertical="center" wrapText="1"/>
    </xf>
    <xf numFmtId="0" fontId="490" fillId="2" borderId="1" xfId="0" applyNumberFormat="1" applyFont="1" applyFill="1" applyBorder="1" applyAlignment="1">
      <alignment horizontal="center" vertical="center" wrapText="1"/>
    </xf>
    <xf numFmtId="0" fontId="761" fillId="2" borderId="1" xfId="0" applyNumberFormat="1" applyFont="1" applyFill="1" applyBorder="1" applyAlignment="1">
      <alignment horizontal="center" vertical="center" wrapText="1"/>
    </xf>
    <xf numFmtId="0" fontId="852" fillId="2" borderId="1" xfId="0" applyNumberFormat="1" applyFont="1" applyFill="1" applyBorder="1" applyAlignment="1">
      <alignment horizontal="center" vertical="center" wrapText="1"/>
    </xf>
    <xf numFmtId="0" fontId="1195" fillId="2" borderId="1" xfId="0" applyNumberFormat="1" applyFont="1" applyFill="1" applyBorder="1" applyAlignment="1">
      <alignment horizontal="center" vertical="center" wrapText="1"/>
    </xf>
    <xf numFmtId="0" fontId="1250" fillId="2" borderId="1" xfId="0" applyNumberFormat="1" applyFont="1" applyFill="1" applyBorder="1" applyAlignment="1">
      <alignment horizontal="center" vertical="center" wrapText="1"/>
    </xf>
    <xf numFmtId="0" fontId="1269" fillId="2" borderId="1" xfId="0" applyNumberFormat="1" applyFont="1" applyFill="1" applyBorder="1" applyAlignment="1">
      <alignment horizontal="center" vertical="center" wrapText="1"/>
    </xf>
    <xf numFmtId="0" fontId="1396" fillId="2" borderId="1" xfId="0" applyNumberFormat="1" applyFont="1" applyFill="1" applyBorder="1" applyAlignment="1">
      <alignment horizontal="center" vertical="center" wrapText="1"/>
    </xf>
    <xf numFmtId="0" fontId="1568" fillId="2" borderId="1" xfId="0" applyNumberFormat="1" applyFont="1" applyFill="1" applyBorder="1" applyAlignment="1">
      <alignment horizontal="center" vertical="center" wrapText="1"/>
    </xf>
    <xf numFmtId="0" fontId="1668" fillId="2" borderId="1" xfId="0" applyNumberFormat="1" applyFont="1" applyFill="1" applyBorder="1" applyAlignment="1">
      <alignment horizontal="center" vertical="center" wrapText="1"/>
    </xf>
    <xf numFmtId="0" fontId="2110" fillId="2" borderId="1" xfId="0" applyNumberFormat="1" applyFont="1" applyFill="1" applyBorder="1" applyAlignment="1">
      <alignment horizontal="center" vertical="center" wrapText="1"/>
    </xf>
    <xf numFmtId="0" fontId="2183" fillId="2" borderId="1" xfId="0" applyNumberFormat="1" applyFont="1" applyFill="1" applyBorder="1" applyAlignment="1">
      <alignment horizontal="center" vertical="center" wrapText="1"/>
    </xf>
    <xf numFmtId="0" fontId="2472" fillId="2" borderId="1" xfId="0" applyNumberFormat="1" applyFont="1" applyFill="1" applyBorder="1" applyAlignment="1">
      <alignment horizontal="center" vertical="center" wrapText="1"/>
    </xf>
    <xf numFmtId="0" fontId="2779" fillId="2" borderId="1" xfId="0" applyNumberFormat="1" applyFont="1" applyFill="1" applyBorder="1" applyAlignment="1">
      <alignment horizontal="center" vertical="center" wrapText="1"/>
    </xf>
    <xf numFmtId="0" fontId="2897" fillId="2" borderId="1" xfId="0" applyNumberFormat="1" applyFont="1" applyFill="1" applyBorder="1" applyAlignment="1">
      <alignment horizontal="center" vertical="center" wrapText="1"/>
    </xf>
    <xf numFmtId="0" fontId="3078" fillId="2" borderId="1" xfId="0" applyNumberFormat="1" applyFont="1" applyFill="1" applyBorder="1" applyAlignment="1">
      <alignment horizontal="center" vertical="center" wrapText="1"/>
    </xf>
    <xf numFmtId="0" fontId="3556" fillId="2" borderId="1" xfId="0" applyNumberFormat="1" applyFont="1" applyFill="1" applyBorder="1" applyAlignment="1">
      <alignment horizontal="center" vertical="center" wrapText="1"/>
    </xf>
    <xf numFmtId="0" fontId="3638" fillId="2" borderId="1" xfId="0" applyNumberFormat="1" applyFont="1" applyFill="1" applyBorder="1" applyAlignment="1">
      <alignment horizontal="center" vertical="center" wrapText="1"/>
    </xf>
    <xf numFmtId="0" fontId="3819" fillId="2" borderId="1" xfId="0" applyNumberFormat="1" applyFont="1" applyFill="1" applyBorder="1" applyAlignment="1">
      <alignment horizontal="center" vertical="center" wrapText="1"/>
    </xf>
    <xf numFmtId="0" fontId="3838" fillId="2" borderId="1" xfId="0" applyNumberFormat="1" applyFont="1" applyFill="1" applyBorder="1" applyAlignment="1">
      <alignment horizontal="center" vertical="center" wrapText="1"/>
    </xf>
    <xf numFmtId="0" fontId="3974" fillId="2" borderId="1" xfId="0" applyNumberFormat="1" applyFont="1" applyFill="1" applyBorder="1" applyAlignment="1">
      <alignment horizontal="center" vertical="center" wrapText="1"/>
    </xf>
    <xf numFmtId="0" fontId="4056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165" fontId="15" fillId="0" borderId="2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/>
    </xf>
    <xf numFmtId="164" fontId="23" fillId="0" borderId="2" xfId="0" applyNumberFormat="1" applyFont="1" applyBorder="1" applyAlignment="1">
      <alignment horizontal="center" vertical="center"/>
    </xf>
    <xf numFmtId="165" fontId="24" fillId="0" borderId="2" xfId="0" applyNumberFormat="1" applyFont="1" applyBorder="1" applyAlignment="1">
      <alignment horizontal="center" vertical="center"/>
    </xf>
    <xf numFmtId="164" fontId="25" fillId="0" borderId="2" xfId="0" applyNumberFormat="1" applyFont="1" applyBorder="1" applyAlignment="1">
      <alignment horizontal="center" vertical="center"/>
    </xf>
    <xf numFmtId="164" fontId="26" fillId="0" borderId="2" xfId="0" applyNumberFormat="1" applyFont="1" applyBorder="1" applyAlignment="1">
      <alignment horizontal="center" vertical="center" wrapText="1"/>
    </xf>
    <xf numFmtId="4" fontId="27" fillId="0" borderId="2" xfId="0" applyNumberFormat="1" applyFont="1" applyBorder="1" applyAlignment="1">
      <alignment horizontal="center" vertical="center"/>
    </xf>
    <xf numFmtId="164" fontId="28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4" fontId="30" fillId="0" borderId="2" xfId="0" applyNumberFormat="1" applyFont="1" applyBorder="1" applyAlignment="1">
      <alignment horizontal="center" vertical="center"/>
    </xf>
    <xf numFmtId="164" fontId="31" fillId="0" borderId="2" xfId="0" applyNumberFormat="1" applyFont="1" applyBorder="1" applyAlignment="1">
      <alignment horizontal="center" vertical="center"/>
    </xf>
    <xf numFmtId="164" fontId="32" fillId="0" borderId="2" xfId="0" applyNumberFormat="1" applyFont="1" applyBorder="1" applyAlignment="1">
      <alignment horizontal="center" vertical="center"/>
    </xf>
    <xf numFmtId="165" fontId="33" fillId="0" borderId="2" xfId="0" applyNumberFormat="1" applyFont="1" applyBorder="1" applyAlignment="1">
      <alignment horizontal="center" vertical="center"/>
    </xf>
    <xf numFmtId="164" fontId="34" fillId="0" borderId="2" xfId="0" applyNumberFormat="1" applyFont="1" applyBorder="1" applyAlignment="1">
      <alignment horizontal="center" vertical="center"/>
    </xf>
    <xf numFmtId="164" fontId="35" fillId="0" borderId="2" xfId="0" applyNumberFormat="1" applyFont="1" applyBorder="1" applyAlignment="1">
      <alignment horizontal="center" vertical="center" wrapText="1"/>
    </xf>
    <xf numFmtId="4" fontId="36" fillId="0" borderId="2" xfId="0" applyNumberFormat="1" applyFont="1" applyBorder="1" applyAlignment="1">
      <alignment horizontal="center" vertical="center"/>
    </xf>
    <xf numFmtId="164" fontId="37" fillId="0" borderId="2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 vertical="center"/>
    </xf>
    <xf numFmtId="164" fontId="40" fillId="0" borderId="2" xfId="0" applyNumberFormat="1" applyFont="1" applyBorder="1" applyAlignment="1">
      <alignment horizontal="center" vertical="center"/>
    </xf>
    <xf numFmtId="164" fontId="41" fillId="0" borderId="2" xfId="0" applyNumberFormat="1" applyFont="1" applyBorder="1" applyAlignment="1">
      <alignment horizontal="center" vertical="center"/>
    </xf>
    <xf numFmtId="165" fontId="42" fillId="0" borderId="2" xfId="0" applyNumberFormat="1" applyFont="1" applyBorder="1" applyAlignment="1">
      <alignment horizontal="center" vertical="center"/>
    </xf>
    <xf numFmtId="164" fontId="43" fillId="0" borderId="2" xfId="0" applyNumberFormat="1" applyFont="1" applyBorder="1" applyAlignment="1">
      <alignment horizontal="center" vertical="center"/>
    </xf>
    <xf numFmtId="164" fontId="44" fillId="0" borderId="2" xfId="0" applyNumberFormat="1" applyFont="1" applyBorder="1" applyAlignment="1">
      <alignment horizontal="center" vertical="center" wrapText="1"/>
    </xf>
    <xf numFmtId="4" fontId="45" fillId="0" borderId="2" xfId="0" applyNumberFormat="1" applyFont="1" applyBorder="1" applyAlignment="1">
      <alignment horizontal="center" vertical="center"/>
    </xf>
    <xf numFmtId="164" fontId="46" fillId="0" borderId="2" xfId="0" applyNumberFormat="1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 wrapText="1"/>
    </xf>
    <xf numFmtId="4" fontId="48" fillId="0" borderId="2" xfId="0" applyNumberFormat="1" applyFont="1" applyBorder="1" applyAlignment="1">
      <alignment horizontal="center" vertical="center"/>
    </xf>
    <xf numFmtId="164" fontId="49" fillId="0" borderId="2" xfId="0" applyNumberFormat="1" applyFont="1" applyBorder="1" applyAlignment="1">
      <alignment horizontal="center" vertical="center"/>
    </xf>
    <xf numFmtId="164" fontId="50" fillId="0" borderId="2" xfId="0" applyNumberFormat="1" applyFont="1" applyBorder="1" applyAlignment="1">
      <alignment horizontal="center" vertical="center"/>
    </xf>
    <xf numFmtId="165" fontId="51" fillId="0" borderId="2" xfId="0" applyNumberFormat="1" applyFont="1" applyBorder="1" applyAlignment="1">
      <alignment horizontal="center" vertical="center"/>
    </xf>
    <xf numFmtId="164" fontId="52" fillId="0" borderId="2" xfId="0" applyNumberFormat="1" applyFont="1" applyBorder="1" applyAlignment="1">
      <alignment horizontal="center" vertical="center"/>
    </xf>
    <xf numFmtId="164" fontId="53" fillId="0" borderId="2" xfId="0" applyNumberFormat="1" applyFont="1" applyBorder="1" applyAlignment="1">
      <alignment horizontal="center" vertical="center" wrapText="1"/>
    </xf>
    <xf numFmtId="4" fontId="54" fillId="0" borderId="2" xfId="0" applyNumberFormat="1" applyFont="1" applyBorder="1" applyAlignment="1">
      <alignment horizontal="center" vertical="center"/>
    </xf>
    <xf numFmtId="164" fontId="55" fillId="0" borderId="2" xfId="0" applyNumberFormat="1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 wrapText="1"/>
    </xf>
    <xf numFmtId="4" fontId="57" fillId="0" borderId="2" xfId="0" applyNumberFormat="1" applyFont="1" applyBorder="1" applyAlignment="1">
      <alignment horizontal="center" vertical="center"/>
    </xf>
    <xf numFmtId="164" fontId="58" fillId="0" borderId="2" xfId="0" applyNumberFormat="1" applyFont="1" applyBorder="1" applyAlignment="1">
      <alignment horizontal="center" vertical="center"/>
    </xf>
    <xf numFmtId="164" fontId="59" fillId="0" borderId="2" xfId="0" applyNumberFormat="1" applyFont="1" applyBorder="1" applyAlignment="1">
      <alignment horizontal="center" vertical="center"/>
    </xf>
    <xf numFmtId="165" fontId="60" fillId="0" borderId="2" xfId="0" applyNumberFormat="1" applyFont="1" applyBorder="1" applyAlignment="1">
      <alignment horizontal="center" vertical="center"/>
    </xf>
    <xf numFmtId="164" fontId="61" fillId="0" borderId="2" xfId="0" applyNumberFormat="1" applyFont="1" applyBorder="1" applyAlignment="1">
      <alignment horizontal="center" vertical="center"/>
    </xf>
    <xf numFmtId="164" fontId="62" fillId="0" borderId="2" xfId="0" applyNumberFormat="1" applyFont="1" applyBorder="1" applyAlignment="1">
      <alignment horizontal="center" vertical="center" wrapText="1"/>
    </xf>
    <xf numFmtId="4" fontId="63" fillId="0" borderId="2" xfId="0" applyNumberFormat="1" applyFont="1" applyBorder="1" applyAlignment="1">
      <alignment horizontal="center" vertical="center"/>
    </xf>
    <xf numFmtId="164" fontId="64" fillId="0" borderId="2" xfId="0" applyNumberFormat="1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 wrapText="1"/>
    </xf>
    <xf numFmtId="4" fontId="66" fillId="0" borderId="2" xfId="0" applyNumberFormat="1" applyFont="1" applyBorder="1" applyAlignment="1">
      <alignment horizontal="center" vertical="center"/>
    </xf>
    <xf numFmtId="164" fontId="67" fillId="0" borderId="2" xfId="0" applyNumberFormat="1" applyFont="1" applyBorder="1" applyAlignment="1">
      <alignment horizontal="center" vertical="center"/>
    </xf>
    <xf numFmtId="164" fontId="68" fillId="0" borderId="2" xfId="0" applyNumberFormat="1" applyFont="1" applyBorder="1" applyAlignment="1">
      <alignment horizontal="center" vertical="center"/>
    </xf>
    <xf numFmtId="165" fontId="69" fillId="0" borderId="2" xfId="0" applyNumberFormat="1" applyFont="1" applyBorder="1" applyAlignment="1">
      <alignment horizontal="center" vertical="center"/>
    </xf>
    <xf numFmtId="164" fontId="70" fillId="0" borderId="2" xfId="0" applyNumberFormat="1" applyFont="1" applyBorder="1" applyAlignment="1">
      <alignment horizontal="center" vertical="center"/>
    </xf>
    <xf numFmtId="164" fontId="71" fillId="0" borderId="2" xfId="0" applyNumberFormat="1" applyFont="1" applyBorder="1" applyAlignment="1">
      <alignment horizontal="center" vertical="center" wrapText="1"/>
    </xf>
    <xf numFmtId="4" fontId="72" fillId="0" borderId="2" xfId="0" applyNumberFormat="1" applyFont="1" applyBorder="1" applyAlignment="1">
      <alignment horizontal="center" vertical="center"/>
    </xf>
    <xf numFmtId="164" fontId="73" fillId="0" borderId="2" xfId="0" applyNumberFormat="1" applyFont="1" applyBorder="1" applyAlignment="1">
      <alignment horizontal="center" vertical="center"/>
    </xf>
    <xf numFmtId="0" fontId="74" fillId="0" borderId="2" xfId="0" applyFont="1" applyBorder="1" applyAlignment="1">
      <alignment horizontal="center" vertical="center" wrapText="1"/>
    </xf>
    <xf numFmtId="4" fontId="75" fillId="0" borderId="2" xfId="0" applyNumberFormat="1" applyFont="1" applyBorder="1" applyAlignment="1">
      <alignment horizontal="center" vertical="center"/>
    </xf>
    <xf numFmtId="164" fontId="76" fillId="0" borderId="2" xfId="0" applyNumberFormat="1" applyFont="1" applyBorder="1" applyAlignment="1">
      <alignment horizontal="center" vertical="center"/>
    </xf>
    <xf numFmtId="164" fontId="77" fillId="0" borderId="2" xfId="0" applyNumberFormat="1" applyFont="1" applyBorder="1" applyAlignment="1">
      <alignment horizontal="center" vertical="center"/>
    </xf>
    <xf numFmtId="165" fontId="78" fillId="0" borderId="2" xfId="0" applyNumberFormat="1" applyFont="1" applyBorder="1" applyAlignment="1">
      <alignment horizontal="center" vertical="center"/>
    </xf>
    <xf numFmtId="164" fontId="79" fillId="0" borderId="2" xfId="0" applyNumberFormat="1" applyFont="1" applyBorder="1" applyAlignment="1">
      <alignment horizontal="center" vertical="center"/>
    </xf>
    <xf numFmtId="164" fontId="80" fillId="0" borderId="2" xfId="0" applyNumberFormat="1" applyFont="1" applyBorder="1" applyAlignment="1">
      <alignment horizontal="center" vertical="center" wrapText="1"/>
    </xf>
    <xf numFmtId="4" fontId="81" fillId="0" borderId="2" xfId="0" applyNumberFormat="1" applyFont="1" applyBorder="1" applyAlignment="1">
      <alignment horizontal="center" vertical="center"/>
    </xf>
    <xf numFmtId="164" fontId="82" fillId="0" borderId="2" xfId="0" applyNumberFormat="1" applyFont="1" applyBorder="1" applyAlignment="1">
      <alignment horizontal="center" vertical="center"/>
    </xf>
    <xf numFmtId="0" fontId="83" fillId="2" borderId="2" xfId="0" applyNumberFormat="1" applyFont="1" applyFill="1" applyBorder="1" applyAlignment="1">
      <alignment horizontal="center" vertical="center" wrapText="1"/>
    </xf>
    <xf numFmtId="164" fontId="83" fillId="2" borderId="2" xfId="0" applyNumberFormat="1" applyFont="1" applyFill="1" applyBorder="1" applyAlignment="1">
      <alignment horizontal="center" vertical="center" wrapText="1"/>
    </xf>
    <xf numFmtId="0" fontId="84" fillId="0" borderId="2" xfId="0" applyFont="1" applyBorder="1" applyAlignment="1">
      <alignment horizontal="center" vertical="center" wrapText="1"/>
    </xf>
    <xf numFmtId="4" fontId="85" fillId="0" borderId="2" xfId="0" applyNumberFormat="1" applyFont="1" applyBorder="1" applyAlignment="1">
      <alignment horizontal="center" vertical="center"/>
    </xf>
    <xf numFmtId="164" fontId="86" fillId="0" borderId="2" xfId="0" applyNumberFormat="1" applyFont="1" applyBorder="1" applyAlignment="1">
      <alignment horizontal="center" vertical="center"/>
    </xf>
    <xf numFmtId="164" fontId="87" fillId="0" borderId="2" xfId="0" applyNumberFormat="1" applyFont="1" applyBorder="1" applyAlignment="1">
      <alignment horizontal="center" vertical="center"/>
    </xf>
    <xf numFmtId="165" fontId="88" fillId="0" borderId="2" xfId="0" applyNumberFormat="1" applyFont="1" applyBorder="1" applyAlignment="1">
      <alignment horizontal="center" vertical="center"/>
    </xf>
    <xf numFmtId="164" fontId="89" fillId="0" borderId="2" xfId="0" applyNumberFormat="1" applyFont="1" applyBorder="1" applyAlignment="1">
      <alignment horizontal="center" vertical="center"/>
    </xf>
    <xf numFmtId="164" fontId="90" fillId="0" borderId="2" xfId="0" applyNumberFormat="1" applyFont="1" applyBorder="1" applyAlignment="1">
      <alignment horizontal="center" vertical="center" wrapText="1"/>
    </xf>
    <xf numFmtId="4" fontId="91" fillId="0" borderId="2" xfId="0" applyNumberFormat="1" applyFont="1" applyBorder="1" applyAlignment="1">
      <alignment horizontal="center" vertical="center"/>
    </xf>
    <xf numFmtId="164" fontId="92" fillId="0" borderId="2" xfId="0" applyNumberFormat="1" applyFont="1" applyBorder="1" applyAlignment="1">
      <alignment horizontal="center" vertical="center"/>
    </xf>
    <xf numFmtId="0" fontId="93" fillId="0" borderId="2" xfId="0" applyFont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/>
    </xf>
    <xf numFmtId="164" fontId="95" fillId="0" borderId="2" xfId="0" applyNumberFormat="1" applyFont="1" applyBorder="1" applyAlignment="1">
      <alignment horizontal="center" vertical="center"/>
    </xf>
    <xf numFmtId="164" fontId="96" fillId="0" borderId="2" xfId="0" applyNumberFormat="1" applyFont="1" applyBorder="1" applyAlignment="1">
      <alignment horizontal="center" vertical="center"/>
    </xf>
    <xf numFmtId="165" fontId="97" fillId="0" borderId="2" xfId="0" applyNumberFormat="1" applyFont="1" applyBorder="1" applyAlignment="1">
      <alignment horizontal="center" vertical="center"/>
    </xf>
    <xf numFmtId="164" fontId="98" fillId="0" borderId="2" xfId="0" applyNumberFormat="1" applyFont="1" applyBorder="1" applyAlignment="1">
      <alignment horizontal="center" vertical="center"/>
    </xf>
    <xf numFmtId="164" fontId="99" fillId="0" borderId="2" xfId="0" applyNumberFormat="1" applyFont="1" applyBorder="1" applyAlignment="1">
      <alignment horizontal="center" vertical="center" wrapText="1"/>
    </xf>
    <xf numFmtId="4" fontId="100" fillId="0" borderId="2" xfId="0" applyNumberFormat="1" applyFont="1" applyBorder="1" applyAlignment="1">
      <alignment horizontal="center" vertical="center"/>
    </xf>
    <xf numFmtId="164" fontId="101" fillId="0" borderId="2" xfId="0" applyNumberFormat="1" applyFont="1" applyBorder="1" applyAlignment="1">
      <alignment horizontal="center" vertical="center"/>
    </xf>
    <xf numFmtId="0" fontId="102" fillId="0" borderId="2" xfId="0" applyFont="1" applyBorder="1" applyAlignment="1">
      <alignment horizontal="center" vertical="center" wrapText="1"/>
    </xf>
    <xf numFmtId="4" fontId="103" fillId="0" borderId="2" xfId="0" applyNumberFormat="1" applyFont="1" applyBorder="1" applyAlignment="1">
      <alignment horizontal="center" vertical="center"/>
    </xf>
    <xf numFmtId="164" fontId="104" fillId="0" borderId="2" xfId="0" applyNumberFormat="1" applyFont="1" applyBorder="1" applyAlignment="1">
      <alignment horizontal="center" vertical="center"/>
    </xf>
    <xf numFmtId="164" fontId="105" fillId="0" borderId="2" xfId="0" applyNumberFormat="1" applyFont="1" applyBorder="1" applyAlignment="1">
      <alignment horizontal="center" vertical="center"/>
    </xf>
    <xf numFmtId="165" fontId="106" fillId="0" borderId="2" xfId="0" applyNumberFormat="1" applyFont="1" applyBorder="1" applyAlignment="1">
      <alignment horizontal="center" vertical="center"/>
    </xf>
    <xf numFmtId="164" fontId="107" fillId="0" borderId="2" xfId="0" applyNumberFormat="1" applyFont="1" applyBorder="1" applyAlignment="1">
      <alignment horizontal="center" vertical="center"/>
    </xf>
    <xf numFmtId="164" fontId="108" fillId="0" borderId="2" xfId="0" applyNumberFormat="1" applyFont="1" applyBorder="1" applyAlignment="1">
      <alignment horizontal="center" vertical="center" wrapText="1"/>
    </xf>
    <xf numFmtId="4" fontId="109" fillId="0" borderId="2" xfId="0" applyNumberFormat="1" applyFont="1" applyBorder="1" applyAlignment="1">
      <alignment horizontal="center" vertical="center"/>
    </xf>
    <xf numFmtId="164" fontId="110" fillId="0" borderId="2" xfId="0" applyNumberFormat="1" applyFont="1" applyBorder="1" applyAlignment="1">
      <alignment horizontal="center" vertical="center"/>
    </xf>
    <xf numFmtId="0" fontId="111" fillId="0" borderId="2" xfId="0" applyFont="1" applyBorder="1" applyAlignment="1">
      <alignment horizontal="center" vertical="center" wrapText="1"/>
    </xf>
    <xf numFmtId="4" fontId="112" fillId="0" borderId="2" xfId="0" applyNumberFormat="1" applyFont="1" applyBorder="1" applyAlignment="1">
      <alignment horizontal="center" vertical="center"/>
    </xf>
    <xf numFmtId="164" fontId="113" fillId="0" borderId="2" xfId="0" applyNumberFormat="1" applyFont="1" applyBorder="1" applyAlignment="1">
      <alignment horizontal="center" vertical="center"/>
    </xf>
    <xf numFmtId="164" fontId="114" fillId="0" borderId="2" xfId="0" applyNumberFormat="1" applyFont="1" applyBorder="1" applyAlignment="1">
      <alignment horizontal="center" vertical="center"/>
    </xf>
    <xf numFmtId="165" fontId="115" fillId="0" borderId="2" xfId="0" applyNumberFormat="1" applyFont="1" applyBorder="1" applyAlignment="1">
      <alignment horizontal="center" vertical="center"/>
    </xf>
    <xf numFmtId="164" fontId="116" fillId="0" borderId="2" xfId="0" applyNumberFormat="1" applyFont="1" applyBorder="1" applyAlignment="1">
      <alignment horizontal="center" vertical="center"/>
    </xf>
    <xf numFmtId="164" fontId="117" fillId="0" borderId="2" xfId="0" applyNumberFormat="1" applyFont="1" applyBorder="1" applyAlignment="1">
      <alignment horizontal="center" vertical="center" wrapText="1"/>
    </xf>
    <xf numFmtId="4" fontId="118" fillId="0" borderId="2" xfId="0" applyNumberFormat="1" applyFont="1" applyBorder="1" applyAlignment="1">
      <alignment horizontal="center" vertical="center"/>
    </xf>
    <xf numFmtId="164" fontId="119" fillId="0" borderId="2" xfId="0" applyNumberFormat="1" applyFont="1" applyBorder="1" applyAlignment="1">
      <alignment horizontal="center" vertical="center"/>
    </xf>
    <xf numFmtId="0" fontId="120" fillId="0" borderId="2" xfId="0" applyFont="1" applyBorder="1" applyAlignment="1">
      <alignment horizontal="center" vertical="center" wrapText="1"/>
    </xf>
    <xf numFmtId="4" fontId="121" fillId="0" borderId="2" xfId="0" applyNumberFormat="1" applyFont="1" applyBorder="1" applyAlignment="1">
      <alignment horizontal="center" vertical="center"/>
    </xf>
    <xf numFmtId="164" fontId="122" fillId="0" borderId="2" xfId="0" applyNumberFormat="1" applyFont="1" applyBorder="1" applyAlignment="1">
      <alignment horizontal="center" vertical="center"/>
    </xf>
    <xf numFmtId="164" fontId="123" fillId="0" borderId="2" xfId="0" applyNumberFormat="1" applyFont="1" applyBorder="1" applyAlignment="1">
      <alignment horizontal="center" vertical="center"/>
    </xf>
    <xf numFmtId="165" fontId="124" fillId="0" borderId="2" xfId="0" applyNumberFormat="1" applyFont="1" applyBorder="1" applyAlignment="1">
      <alignment horizontal="center" vertical="center"/>
    </xf>
    <xf numFmtId="164" fontId="125" fillId="0" borderId="2" xfId="0" applyNumberFormat="1" applyFont="1" applyBorder="1" applyAlignment="1">
      <alignment horizontal="center" vertical="center"/>
    </xf>
    <xf numFmtId="164" fontId="126" fillId="0" borderId="2" xfId="0" applyNumberFormat="1" applyFont="1" applyBorder="1" applyAlignment="1">
      <alignment horizontal="center" vertical="center" wrapText="1"/>
    </xf>
    <xf numFmtId="4" fontId="127" fillId="0" borderId="2" xfId="0" applyNumberFormat="1" applyFont="1" applyBorder="1" applyAlignment="1">
      <alignment horizontal="center" vertical="center"/>
    </xf>
    <xf numFmtId="164" fontId="128" fillId="0" borderId="2" xfId="0" applyNumberFormat="1" applyFont="1" applyBorder="1" applyAlignment="1">
      <alignment horizontal="center" vertical="center"/>
    </xf>
    <xf numFmtId="0" fontId="129" fillId="0" borderId="2" xfId="0" applyFont="1" applyBorder="1" applyAlignment="1">
      <alignment horizontal="center" vertical="center" wrapText="1"/>
    </xf>
    <xf numFmtId="4" fontId="130" fillId="0" borderId="2" xfId="0" applyNumberFormat="1" applyFont="1" applyBorder="1" applyAlignment="1">
      <alignment horizontal="center" vertical="center"/>
    </xf>
    <xf numFmtId="164" fontId="131" fillId="0" borderId="2" xfId="0" applyNumberFormat="1" applyFont="1" applyBorder="1" applyAlignment="1">
      <alignment horizontal="center" vertical="center"/>
    </xf>
    <xf numFmtId="164" fontId="132" fillId="0" borderId="2" xfId="0" applyNumberFormat="1" applyFont="1" applyBorder="1" applyAlignment="1">
      <alignment horizontal="center" vertical="center"/>
    </xf>
    <xf numFmtId="165" fontId="133" fillId="0" borderId="2" xfId="0" applyNumberFormat="1" applyFont="1" applyBorder="1" applyAlignment="1">
      <alignment horizontal="center" vertical="center"/>
    </xf>
    <xf numFmtId="164" fontId="134" fillId="0" borderId="2" xfId="0" applyNumberFormat="1" applyFont="1" applyBorder="1" applyAlignment="1">
      <alignment horizontal="center" vertical="center"/>
    </xf>
    <xf numFmtId="164" fontId="135" fillId="0" borderId="2" xfId="0" applyNumberFormat="1" applyFont="1" applyBorder="1" applyAlignment="1">
      <alignment horizontal="center" vertical="center" wrapText="1"/>
    </xf>
    <xf numFmtId="4" fontId="136" fillId="0" borderId="2" xfId="0" applyNumberFormat="1" applyFont="1" applyBorder="1" applyAlignment="1">
      <alignment horizontal="center" vertical="center"/>
    </xf>
    <xf numFmtId="164" fontId="137" fillId="0" borderId="2" xfId="0" applyNumberFormat="1" applyFont="1" applyBorder="1" applyAlignment="1">
      <alignment horizontal="center" vertical="center"/>
    </xf>
    <xf numFmtId="0" fontId="138" fillId="0" borderId="2" xfId="0" applyFont="1" applyBorder="1" applyAlignment="1">
      <alignment horizontal="center" vertical="center" wrapText="1"/>
    </xf>
    <xf numFmtId="4" fontId="139" fillId="0" borderId="2" xfId="0" applyNumberFormat="1" applyFont="1" applyBorder="1" applyAlignment="1">
      <alignment horizontal="center" vertical="center"/>
    </xf>
    <xf numFmtId="164" fontId="140" fillId="0" borderId="2" xfId="0" applyNumberFormat="1" applyFont="1" applyBorder="1" applyAlignment="1">
      <alignment horizontal="center" vertical="center"/>
    </xf>
    <xf numFmtId="164" fontId="141" fillId="0" borderId="2" xfId="0" applyNumberFormat="1" applyFont="1" applyBorder="1" applyAlignment="1">
      <alignment horizontal="center" vertical="center"/>
    </xf>
    <xf numFmtId="165" fontId="142" fillId="0" borderId="2" xfId="0" applyNumberFormat="1" applyFont="1" applyBorder="1" applyAlignment="1">
      <alignment horizontal="center" vertical="center"/>
    </xf>
    <xf numFmtId="164" fontId="143" fillId="0" borderId="2" xfId="0" applyNumberFormat="1" applyFont="1" applyBorder="1" applyAlignment="1">
      <alignment horizontal="center" vertical="center"/>
    </xf>
    <xf numFmtId="164" fontId="144" fillId="0" borderId="2" xfId="0" applyNumberFormat="1" applyFont="1" applyBorder="1" applyAlignment="1">
      <alignment horizontal="center" vertical="center" wrapText="1"/>
    </xf>
    <xf numFmtId="4" fontId="145" fillId="0" borderId="2" xfId="0" applyNumberFormat="1" applyFont="1" applyBorder="1" applyAlignment="1">
      <alignment horizontal="center" vertical="center"/>
    </xf>
    <xf numFmtId="164" fontId="146" fillId="0" borderId="2" xfId="0" applyNumberFormat="1" applyFont="1" applyBorder="1" applyAlignment="1">
      <alignment horizontal="center" vertical="center"/>
    </xf>
    <xf numFmtId="0" fontId="147" fillId="0" borderId="2" xfId="0" applyFont="1" applyBorder="1" applyAlignment="1">
      <alignment horizontal="center" vertical="center" wrapText="1"/>
    </xf>
    <xf numFmtId="4" fontId="148" fillId="0" borderId="2" xfId="0" applyNumberFormat="1" applyFont="1" applyBorder="1" applyAlignment="1">
      <alignment horizontal="center" vertical="center"/>
    </xf>
    <xf numFmtId="164" fontId="149" fillId="0" borderId="2" xfId="0" applyNumberFormat="1" applyFont="1" applyBorder="1" applyAlignment="1">
      <alignment horizontal="center" vertical="center"/>
    </xf>
    <xf numFmtId="164" fontId="150" fillId="0" borderId="2" xfId="0" applyNumberFormat="1" applyFont="1" applyBorder="1" applyAlignment="1">
      <alignment horizontal="center" vertical="center"/>
    </xf>
    <xf numFmtId="165" fontId="151" fillId="0" borderId="2" xfId="0" applyNumberFormat="1" applyFont="1" applyBorder="1" applyAlignment="1">
      <alignment horizontal="center" vertical="center"/>
    </xf>
    <xf numFmtId="164" fontId="152" fillId="0" borderId="2" xfId="0" applyNumberFormat="1" applyFont="1" applyBorder="1" applyAlignment="1">
      <alignment horizontal="center" vertical="center"/>
    </xf>
    <xf numFmtId="164" fontId="153" fillId="0" borderId="2" xfId="0" applyNumberFormat="1" applyFont="1" applyBorder="1" applyAlignment="1">
      <alignment horizontal="center" vertical="center" wrapText="1"/>
    </xf>
    <xf numFmtId="4" fontId="154" fillId="0" borderId="2" xfId="0" applyNumberFormat="1" applyFont="1" applyBorder="1" applyAlignment="1">
      <alignment horizontal="center" vertical="center"/>
    </xf>
    <xf numFmtId="164" fontId="155" fillId="0" borderId="2" xfId="0" applyNumberFormat="1" applyFont="1" applyBorder="1" applyAlignment="1">
      <alignment horizontal="center" vertical="center"/>
    </xf>
    <xf numFmtId="0" fontId="156" fillId="0" borderId="2" xfId="0" applyFont="1" applyBorder="1" applyAlignment="1">
      <alignment horizontal="center" vertical="center" wrapText="1"/>
    </xf>
    <xf numFmtId="4" fontId="157" fillId="0" borderId="2" xfId="0" applyNumberFormat="1" applyFont="1" applyBorder="1" applyAlignment="1">
      <alignment horizontal="center" vertical="center"/>
    </xf>
    <xf numFmtId="164" fontId="158" fillId="0" borderId="2" xfId="0" applyNumberFormat="1" applyFont="1" applyBorder="1" applyAlignment="1">
      <alignment horizontal="center" vertical="center"/>
    </xf>
    <xf numFmtId="164" fontId="159" fillId="0" borderId="2" xfId="0" applyNumberFormat="1" applyFont="1" applyBorder="1" applyAlignment="1">
      <alignment horizontal="center" vertical="center"/>
    </xf>
    <xf numFmtId="165" fontId="160" fillId="0" borderId="2" xfId="0" applyNumberFormat="1" applyFont="1" applyBorder="1" applyAlignment="1">
      <alignment horizontal="center" vertical="center"/>
    </xf>
    <xf numFmtId="164" fontId="161" fillId="0" borderId="2" xfId="0" applyNumberFormat="1" applyFont="1" applyBorder="1" applyAlignment="1">
      <alignment horizontal="center" vertical="center"/>
    </xf>
    <xf numFmtId="164" fontId="162" fillId="0" borderId="2" xfId="0" applyNumberFormat="1" applyFont="1" applyBorder="1" applyAlignment="1">
      <alignment horizontal="center" vertical="center" wrapText="1"/>
    </xf>
    <xf numFmtId="4" fontId="163" fillId="0" borderId="2" xfId="0" applyNumberFormat="1" applyFont="1" applyBorder="1" applyAlignment="1">
      <alignment horizontal="center" vertical="center"/>
    </xf>
    <xf numFmtId="164" fontId="164" fillId="0" borderId="2" xfId="0" applyNumberFormat="1" applyFont="1" applyBorder="1" applyAlignment="1">
      <alignment horizontal="center" vertical="center"/>
    </xf>
    <xf numFmtId="0" fontId="165" fillId="0" borderId="2" xfId="0" applyFont="1" applyBorder="1" applyAlignment="1">
      <alignment horizontal="center" vertical="center" wrapText="1"/>
    </xf>
    <xf numFmtId="4" fontId="166" fillId="0" borderId="2" xfId="0" applyNumberFormat="1" applyFont="1" applyBorder="1" applyAlignment="1">
      <alignment horizontal="center" vertical="center"/>
    </xf>
    <xf numFmtId="164" fontId="167" fillId="0" borderId="2" xfId="0" applyNumberFormat="1" applyFont="1" applyBorder="1" applyAlignment="1">
      <alignment horizontal="center" vertical="center"/>
    </xf>
    <xf numFmtId="164" fontId="168" fillId="0" borderId="2" xfId="0" applyNumberFormat="1" applyFont="1" applyBorder="1" applyAlignment="1">
      <alignment horizontal="center" vertical="center"/>
    </xf>
    <xf numFmtId="165" fontId="169" fillId="0" borderId="2" xfId="0" applyNumberFormat="1" applyFont="1" applyBorder="1" applyAlignment="1">
      <alignment horizontal="center" vertical="center"/>
    </xf>
    <xf numFmtId="164" fontId="170" fillId="0" borderId="2" xfId="0" applyNumberFormat="1" applyFont="1" applyBorder="1" applyAlignment="1">
      <alignment horizontal="center" vertical="center"/>
    </xf>
    <xf numFmtId="164" fontId="171" fillId="0" borderId="2" xfId="0" applyNumberFormat="1" applyFont="1" applyBorder="1" applyAlignment="1">
      <alignment horizontal="center" vertical="center" wrapText="1"/>
    </xf>
    <xf numFmtId="4" fontId="172" fillId="0" borderId="2" xfId="0" applyNumberFormat="1" applyFont="1" applyBorder="1" applyAlignment="1">
      <alignment horizontal="center" vertical="center"/>
    </xf>
    <xf numFmtId="164" fontId="173" fillId="0" borderId="2" xfId="0" applyNumberFormat="1" applyFont="1" applyBorder="1" applyAlignment="1">
      <alignment horizontal="center" vertical="center"/>
    </xf>
    <xf numFmtId="0" fontId="174" fillId="0" borderId="2" xfId="0" applyFont="1" applyBorder="1" applyAlignment="1">
      <alignment horizontal="center" vertical="center" wrapText="1"/>
    </xf>
    <xf numFmtId="4" fontId="175" fillId="0" borderId="2" xfId="0" applyNumberFormat="1" applyFont="1" applyBorder="1" applyAlignment="1">
      <alignment horizontal="center" vertical="center"/>
    </xf>
    <xf numFmtId="164" fontId="176" fillId="0" borderId="2" xfId="0" applyNumberFormat="1" applyFont="1" applyBorder="1" applyAlignment="1">
      <alignment horizontal="center" vertical="center"/>
    </xf>
    <xf numFmtId="164" fontId="177" fillId="0" borderId="2" xfId="0" applyNumberFormat="1" applyFont="1" applyBorder="1" applyAlignment="1">
      <alignment horizontal="center" vertical="center"/>
    </xf>
    <xf numFmtId="165" fontId="178" fillId="0" borderId="2" xfId="0" applyNumberFormat="1" applyFont="1" applyBorder="1" applyAlignment="1">
      <alignment horizontal="center" vertical="center"/>
    </xf>
    <xf numFmtId="164" fontId="179" fillId="0" borderId="2" xfId="0" applyNumberFormat="1" applyFont="1" applyBorder="1" applyAlignment="1">
      <alignment horizontal="center" vertical="center"/>
    </xf>
    <xf numFmtId="164" fontId="180" fillId="0" borderId="2" xfId="0" applyNumberFormat="1" applyFont="1" applyBorder="1" applyAlignment="1">
      <alignment horizontal="center" vertical="center" wrapText="1"/>
    </xf>
    <xf numFmtId="4" fontId="181" fillId="0" borderId="2" xfId="0" applyNumberFormat="1" applyFont="1" applyBorder="1" applyAlignment="1">
      <alignment horizontal="center" vertical="center"/>
    </xf>
    <xf numFmtId="164" fontId="182" fillId="0" borderId="2" xfId="0" applyNumberFormat="1" applyFont="1" applyBorder="1" applyAlignment="1">
      <alignment horizontal="center" vertical="center"/>
    </xf>
    <xf numFmtId="0" fontId="183" fillId="2" borderId="2" xfId="0" applyNumberFormat="1" applyFont="1" applyFill="1" applyBorder="1" applyAlignment="1">
      <alignment horizontal="center" vertical="center" wrapText="1"/>
    </xf>
    <xf numFmtId="164" fontId="183" fillId="2" borderId="2" xfId="0" applyNumberFormat="1" applyFont="1" applyFill="1" applyBorder="1" applyAlignment="1">
      <alignment horizontal="center" vertical="center" wrapText="1"/>
    </xf>
    <xf numFmtId="0" fontId="184" fillId="0" borderId="2" xfId="0" applyFont="1" applyBorder="1" applyAlignment="1">
      <alignment horizontal="center" vertical="center" wrapText="1"/>
    </xf>
    <xf numFmtId="4" fontId="185" fillId="0" borderId="2" xfId="0" applyNumberFormat="1" applyFont="1" applyBorder="1" applyAlignment="1">
      <alignment horizontal="center" vertical="center"/>
    </xf>
    <xf numFmtId="164" fontId="186" fillId="0" borderId="2" xfId="0" applyNumberFormat="1" applyFont="1" applyBorder="1" applyAlignment="1">
      <alignment horizontal="center" vertical="center"/>
    </xf>
    <xf numFmtId="164" fontId="187" fillId="0" borderId="2" xfId="0" applyNumberFormat="1" applyFont="1" applyBorder="1" applyAlignment="1">
      <alignment horizontal="center" vertical="center"/>
    </xf>
    <xf numFmtId="165" fontId="188" fillId="0" borderId="2" xfId="0" applyNumberFormat="1" applyFont="1" applyBorder="1" applyAlignment="1">
      <alignment horizontal="center" vertical="center"/>
    </xf>
    <xf numFmtId="164" fontId="189" fillId="0" borderId="2" xfId="0" applyNumberFormat="1" applyFont="1" applyBorder="1" applyAlignment="1">
      <alignment horizontal="center" vertical="center"/>
    </xf>
    <xf numFmtId="164" fontId="190" fillId="0" borderId="2" xfId="0" applyNumberFormat="1" applyFont="1" applyBorder="1" applyAlignment="1">
      <alignment horizontal="center" vertical="center" wrapText="1"/>
    </xf>
    <xf numFmtId="4" fontId="191" fillId="0" borderId="2" xfId="0" applyNumberFormat="1" applyFont="1" applyBorder="1" applyAlignment="1">
      <alignment horizontal="center" vertical="center"/>
    </xf>
    <xf numFmtId="164" fontId="192" fillId="0" borderId="2" xfId="0" applyNumberFormat="1" applyFont="1" applyBorder="1" applyAlignment="1">
      <alignment horizontal="center" vertical="center"/>
    </xf>
    <xf numFmtId="0" fontId="193" fillId="0" borderId="2" xfId="0" applyFont="1" applyBorder="1" applyAlignment="1">
      <alignment horizontal="center" vertical="center" wrapText="1"/>
    </xf>
    <xf numFmtId="4" fontId="194" fillId="0" borderId="2" xfId="0" applyNumberFormat="1" applyFont="1" applyBorder="1" applyAlignment="1">
      <alignment horizontal="center" vertical="center"/>
    </xf>
    <xf numFmtId="164" fontId="195" fillId="0" borderId="2" xfId="0" applyNumberFormat="1" applyFont="1" applyBorder="1" applyAlignment="1">
      <alignment horizontal="center" vertical="center"/>
    </xf>
    <xf numFmtId="164" fontId="196" fillId="0" borderId="2" xfId="0" applyNumberFormat="1" applyFont="1" applyBorder="1" applyAlignment="1">
      <alignment horizontal="center" vertical="center"/>
    </xf>
    <xf numFmtId="165" fontId="197" fillId="0" borderId="2" xfId="0" applyNumberFormat="1" applyFont="1" applyBorder="1" applyAlignment="1">
      <alignment horizontal="center" vertical="center"/>
    </xf>
    <xf numFmtId="164" fontId="198" fillId="0" borderId="2" xfId="0" applyNumberFormat="1" applyFont="1" applyBorder="1" applyAlignment="1">
      <alignment horizontal="center" vertical="center"/>
    </xf>
    <xf numFmtId="164" fontId="199" fillId="0" borderId="2" xfId="0" applyNumberFormat="1" applyFont="1" applyBorder="1" applyAlignment="1">
      <alignment horizontal="center" vertical="center" wrapText="1"/>
    </xf>
    <xf numFmtId="4" fontId="200" fillId="0" borderId="2" xfId="0" applyNumberFormat="1" applyFont="1" applyBorder="1" applyAlignment="1">
      <alignment horizontal="center" vertical="center"/>
    </xf>
    <xf numFmtId="164" fontId="201" fillId="0" borderId="2" xfId="0" applyNumberFormat="1" applyFont="1" applyBorder="1" applyAlignment="1">
      <alignment horizontal="center" vertical="center"/>
    </xf>
    <xf numFmtId="0" fontId="202" fillId="0" borderId="2" xfId="0" applyFont="1" applyBorder="1" applyAlignment="1">
      <alignment horizontal="center" vertical="center" wrapText="1"/>
    </xf>
    <xf numFmtId="4" fontId="203" fillId="0" borderId="2" xfId="0" applyNumberFormat="1" applyFont="1" applyBorder="1" applyAlignment="1">
      <alignment horizontal="center" vertical="center"/>
    </xf>
    <xf numFmtId="164" fontId="204" fillId="0" borderId="2" xfId="0" applyNumberFormat="1" applyFont="1" applyBorder="1" applyAlignment="1">
      <alignment horizontal="center" vertical="center"/>
    </xf>
    <xf numFmtId="164" fontId="205" fillId="0" borderId="2" xfId="0" applyNumberFormat="1" applyFont="1" applyBorder="1" applyAlignment="1">
      <alignment horizontal="center" vertical="center"/>
    </xf>
    <xf numFmtId="165" fontId="206" fillId="0" borderId="2" xfId="0" applyNumberFormat="1" applyFont="1" applyBorder="1" applyAlignment="1">
      <alignment horizontal="center" vertical="center"/>
    </xf>
    <xf numFmtId="164" fontId="207" fillId="0" borderId="2" xfId="0" applyNumberFormat="1" applyFont="1" applyBorder="1" applyAlignment="1">
      <alignment horizontal="center" vertical="center"/>
    </xf>
    <xf numFmtId="164" fontId="208" fillId="0" borderId="2" xfId="0" applyNumberFormat="1" applyFont="1" applyBorder="1" applyAlignment="1">
      <alignment horizontal="center" vertical="center" wrapText="1"/>
    </xf>
    <xf numFmtId="4" fontId="209" fillId="0" borderId="2" xfId="0" applyNumberFormat="1" applyFont="1" applyBorder="1" applyAlignment="1">
      <alignment horizontal="center" vertical="center"/>
    </xf>
    <xf numFmtId="164" fontId="210" fillId="0" borderId="2" xfId="0" applyNumberFormat="1" applyFont="1" applyBorder="1" applyAlignment="1">
      <alignment horizontal="center" vertical="center"/>
    </xf>
    <xf numFmtId="0" fontId="211" fillId="0" borderId="2" xfId="0" applyFont="1" applyBorder="1" applyAlignment="1">
      <alignment horizontal="center" vertical="center" wrapText="1"/>
    </xf>
    <xf numFmtId="4" fontId="212" fillId="0" borderId="2" xfId="0" applyNumberFormat="1" applyFont="1" applyBorder="1" applyAlignment="1">
      <alignment horizontal="center" vertical="center"/>
    </xf>
    <xf numFmtId="164" fontId="213" fillId="0" borderId="2" xfId="0" applyNumberFormat="1" applyFont="1" applyBorder="1" applyAlignment="1">
      <alignment horizontal="center" vertical="center"/>
    </xf>
    <xf numFmtId="164" fontId="214" fillId="0" borderId="2" xfId="0" applyNumberFormat="1" applyFont="1" applyBorder="1" applyAlignment="1">
      <alignment horizontal="center" vertical="center"/>
    </xf>
    <xf numFmtId="165" fontId="215" fillId="0" borderId="2" xfId="0" applyNumberFormat="1" applyFont="1" applyBorder="1" applyAlignment="1">
      <alignment horizontal="center" vertical="center"/>
    </xf>
    <xf numFmtId="164" fontId="216" fillId="0" borderId="2" xfId="0" applyNumberFormat="1" applyFont="1" applyBorder="1" applyAlignment="1">
      <alignment horizontal="center" vertical="center"/>
    </xf>
    <xf numFmtId="164" fontId="217" fillId="0" borderId="2" xfId="0" applyNumberFormat="1" applyFont="1" applyBorder="1" applyAlignment="1">
      <alignment horizontal="center" vertical="center" wrapText="1"/>
    </xf>
    <xf numFmtId="4" fontId="218" fillId="0" borderId="2" xfId="0" applyNumberFormat="1" applyFont="1" applyBorder="1" applyAlignment="1">
      <alignment horizontal="center" vertical="center"/>
    </xf>
    <xf numFmtId="164" fontId="219" fillId="0" borderId="2" xfId="0" applyNumberFormat="1" applyFont="1" applyBorder="1" applyAlignment="1">
      <alignment horizontal="center" vertical="center"/>
    </xf>
    <xf numFmtId="0" fontId="220" fillId="0" borderId="2" xfId="0" applyFont="1" applyBorder="1" applyAlignment="1">
      <alignment horizontal="center" vertical="center" wrapText="1"/>
    </xf>
    <xf numFmtId="4" fontId="221" fillId="0" borderId="2" xfId="0" applyNumberFormat="1" applyFont="1" applyBorder="1" applyAlignment="1">
      <alignment horizontal="center" vertical="center"/>
    </xf>
    <xf numFmtId="164" fontId="222" fillId="0" borderId="2" xfId="0" applyNumberFormat="1" applyFont="1" applyBorder="1" applyAlignment="1">
      <alignment horizontal="center" vertical="center"/>
    </xf>
    <xf numFmtId="164" fontId="223" fillId="0" borderId="2" xfId="0" applyNumberFormat="1" applyFont="1" applyBorder="1" applyAlignment="1">
      <alignment horizontal="center" vertical="center"/>
    </xf>
    <xf numFmtId="165" fontId="224" fillId="0" borderId="2" xfId="0" applyNumberFormat="1" applyFont="1" applyBorder="1" applyAlignment="1">
      <alignment horizontal="center" vertical="center"/>
    </xf>
    <xf numFmtId="164" fontId="225" fillId="0" borderId="2" xfId="0" applyNumberFormat="1" applyFont="1" applyBorder="1" applyAlignment="1">
      <alignment horizontal="center" vertical="center"/>
    </xf>
    <xf numFmtId="164" fontId="226" fillId="0" borderId="2" xfId="0" applyNumberFormat="1" applyFont="1" applyBorder="1" applyAlignment="1">
      <alignment horizontal="center" vertical="center" wrapText="1"/>
    </xf>
    <xf numFmtId="4" fontId="227" fillId="0" borderId="2" xfId="0" applyNumberFormat="1" applyFont="1" applyBorder="1" applyAlignment="1">
      <alignment horizontal="center" vertical="center"/>
    </xf>
    <xf numFmtId="164" fontId="228" fillId="0" borderId="2" xfId="0" applyNumberFormat="1" applyFont="1" applyBorder="1" applyAlignment="1">
      <alignment horizontal="center" vertical="center"/>
    </xf>
    <xf numFmtId="0" fontId="229" fillId="0" borderId="2" xfId="0" applyFont="1" applyBorder="1" applyAlignment="1">
      <alignment horizontal="center" vertical="center" wrapText="1"/>
    </xf>
    <xf numFmtId="4" fontId="230" fillId="0" borderId="2" xfId="0" applyNumberFormat="1" applyFont="1" applyBorder="1" applyAlignment="1">
      <alignment horizontal="center" vertical="center"/>
    </xf>
    <xf numFmtId="164" fontId="231" fillId="0" borderId="2" xfId="0" applyNumberFormat="1" applyFont="1" applyBorder="1" applyAlignment="1">
      <alignment horizontal="center" vertical="center"/>
    </xf>
    <xf numFmtId="164" fontId="232" fillId="0" borderId="2" xfId="0" applyNumberFormat="1" applyFont="1" applyBorder="1" applyAlignment="1">
      <alignment horizontal="center" vertical="center"/>
    </xf>
    <xf numFmtId="165" fontId="233" fillId="0" borderId="2" xfId="0" applyNumberFormat="1" applyFont="1" applyBorder="1" applyAlignment="1">
      <alignment horizontal="center" vertical="center"/>
    </xf>
    <xf numFmtId="164" fontId="234" fillId="0" borderId="2" xfId="0" applyNumberFormat="1" applyFont="1" applyBorder="1" applyAlignment="1">
      <alignment horizontal="center" vertical="center"/>
    </xf>
    <xf numFmtId="164" fontId="235" fillId="0" borderId="2" xfId="0" applyNumberFormat="1" applyFont="1" applyBorder="1" applyAlignment="1">
      <alignment horizontal="center" vertical="center" wrapText="1"/>
    </xf>
    <xf numFmtId="4" fontId="236" fillId="0" borderId="2" xfId="0" applyNumberFormat="1" applyFont="1" applyBorder="1" applyAlignment="1">
      <alignment horizontal="center" vertical="center"/>
    </xf>
    <xf numFmtId="164" fontId="237" fillId="0" borderId="2" xfId="0" applyNumberFormat="1" applyFont="1" applyBorder="1" applyAlignment="1">
      <alignment horizontal="center" vertical="center"/>
    </xf>
    <xf numFmtId="0" fontId="238" fillId="0" borderId="2" xfId="0" applyFont="1" applyBorder="1" applyAlignment="1">
      <alignment horizontal="center" vertical="center" wrapText="1"/>
    </xf>
    <xf numFmtId="4" fontId="239" fillId="0" borderId="2" xfId="0" applyNumberFormat="1" applyFont="1" applyBorder="1" applyAlignment="1">
      <alignment horizontal="center" vertical="center"/>
    </xf>
    <xf numFmtId="164" fontId="240" fillId="0" borderId="2" xfId="0" applyNumberFormat="1" applyFont="1" applyBorder="1" applyAlignment="1">
      <alignment horizontal="center" vertical="center"/>
    </xf>
    <xf numFmtId="164" fontId="241" fillId="0" borderId="2" xfId="0" applyNumberFormat="1" applyFont="1" applyBorder="1" applyAlignment="1">
      <alignment horizontal="center" vertical="center"/>
    </xf>
    <xf numFmtId="165" fontId="242" fillId="0" borderId="2" xfId="0" applyNumberFormat="1" applyFont="1" applyBorder="1" applyAlignment="1">
      <alignment horizontal="center" vertical="center"/>
    </xf>
    <xf numFmtId="164" fontId="243" fillId="0" borderId="2" xfId="0" applyNumberFormat="1" applyFont="1" applyBorder="1" applyAlignment="1">
      <alignment horizontal="center" vertical="center"/>
    </xf>
    <xf numFmtId="164" fontId="244" fillId="0" borderId="2" xfId="0" applyNumberFormat="1" applyFont="1" applyBorder="1" applyAlignment="1">
      <alignment horizontal="center" vertical="center" wrapText="1"/>
    </xf>
    <xf numFmtId="4" fontId="245" fillId="0" borderId="2" xfId="0" applyNumberFormat="1" applyFont="1" applyBorder="1" applyAlignment="1">
      <alignment horizontal="center" vertical="center"/>
    </xf>
    <xf numFmtId="164" fontId="246" fillId="0" borderId="2" xfId="0" applyNumberFormat="1" applyFont="1" applyBorder="1" applyAlignment="1">
      <alignment horizontal="center" vertical="center"/>
    </xf>
    <xf numFmtId="0" fontId="247" fillId="0" borderId="2" xfId="0" applyFont="1" applyBorder="1" applyAlignment="1">
      <alignment horizontal="center" vertical="center" wrapText="1"/>
    </xf>
    <xf numFmtId="4" fontId="248" fillId="0" borderId="2" xfId="0" applyNumberFormat="1" applyFont="1" applyBorder="1" applyAlignment="1">
      <alignment horizontal="center" vertical="center"/>
    </xf>
    <xf numFmtId="164" fontId="249" fillId="0" borderId="2" xfId="0" applyNumberFormat="1" applyFont="1" applyBorder="1" applyAlignment="1">
      <alignment horizontal="center" vertical="center"/>
    </xf>
    <xf numFmtId="164" fontId="250" fillId="0" borderId="2" xfId="0" applyNumberFormat="1" applyFont="1" applyBorder="1" applyAlignment="1">
      <alignment horizontal="center" vertical="center"/>
    </xf>
    <xf numFmtId="165" fontId="251" fillId="0" borderId="2" xfId="0" applyNumberFormat="1" applyFont="1" applyBorder="1" applyAlignment="1">
      <alignment horizontal="center" vertical="center"/>
    </xf>
    <xf numFmtId="164" fontId="252" fillId="0" borderId="2" xfId="0" applyNumberFormat="1" applyFont="1" applyBorder="1" applyAlignment="1">
      <alignment horizontal="center" vertical="center"/>
    </xf>
    <xf numFmtId="164" fontId="253" fillId="0" borderId="2" xfId="0" applyNumberFormat="1" applyFont="1" applyBorder="1" applyAlignment="1">
      <alignment horizontal="center" vertical="center" wrapText="1"/>
    </xf>
    <xf numFmtId="4" fontId="254" fillId="0" borderId="2" xfId="0" applyNumberFormat="1" applyFont="1" applyBorder="1" applyAlignment="1">
      <alignment horizontal="center" vertical="center"/>
    </xf>
    <xf numFmtId="164" fontId="255" fillId="0" borderId="2" xfId="0" applyNumberFormat="1" applyFont="1" applyBorder="1" applyAlignment="1">
      <alignment horizontal="center" vertical="center"/>
    </xf>
    <xf numFmtId="0" fontId="256" fillId="0" borderId="2" xfId="0" applyFont="1" applyBorder="1" applyAlignment="1">
      <alignment horizontal="center" vertical="center" wrapText="1"/>
    </xf>
    <xf numFmtId="4" fontId="257" fillId="0" borderId="2" xfId="0" applyNumberFormat="1" applyFont="1" applyBorder="1" applyAlignment="1">
      <alignment horizontal="center" vertical="center"/>
    </xf>
    <xf numFmtId="164" fontId="258" fillId="0" borderId="2" xfId="0" applyNumberFormat="1" applyFont="1" applyBorder="1" applyAlignment="1">
      <alignment horizontal="center" vertical="center"/>
    </xf>
    <xf numFmtId="164" fontId="259" fillId="0" borderId="2" xfId="0" applyNumberFormat="1" applyFont="1" applyBorder="1" applyAlignment="1">
      <alignment horizontal="center" vertical="center"/>
    </xf>
    <xf numFmtId="165" fontId="260" fillId="0" borderId="2" xfId="0" applyNumberFormat="1" applyFont="1" applyBorder="1" applyAlignment="1">
      <alignment horizontal="center" vertical="center"/>
    </xf>
    <xf numFmtId="164" fontId="261" fillId="0" borderId="2" xfId="0" applyNumberFormat="1" applyFont="1" applyBorder="1" applyAlignment="1">
      <alignment horizontal="center" vertical="center"/>
    </xf>
    <xf numFmtId="164" fontId="262" fillId="0" borderId="2" xfId="0" applyNumberFormat="1" applyFont="1" applyBorder="1" applyAlignment="1">
      <alignment horizontal="center" vertical="center" wrapText="1"/>
    </xf>
    <xf numFmtId="4" fontId="263" fillId="0" borderId="2" xfId="0" applyNumberFormat="1" applyFont="1" applyBorder="1" applyAlignment="1">
      <alignment horizontal="center" vertical="center"/>
    </xf>
    <xf numFmtId="164" fontId="264" fillId="0" borderId="2" xfId="0" applyNumberFormat="1" applyFont="1" applyBorder="1" applyAlignment="1">
      <alignment horizontal="center" vertical="center"/>
    </xf>
    <xf numFmtId="0" fontId="265" fillId="0" borderId="2" xfId="0" applyFont="1" applyBorder="1" applyAlignment="1">
      <alignment horizontal="center" vertical="center" wrapText="1"/>
    </xf>
    <xf numFmtId="4" fontId="266" fillId="0" borderId="2" xfId="0" applyNumberFormat="1" applyFont="1" applyBorder="1" applyAlignment="1">
      <alignment horizontal="center" vertical="center"/>
    </xf>
    <xf numFmtId="164" fontId="267" fillId="0" borderId="2" xfId="0" applyNumberFormat="1" applyFont="1" applyBorder="1" applyAlignment="1">
      <alignment horizontal="center" vertical="center"/>
    </xf>
    <xf numFmtId="164" fontId="268" fillId="0" borderId="2" xfId="0" applyNumberFormat="1" applyFont="1" applyBorder="1" applyAlignment="1">
      <alignment horizontal="center" vertical="center"/>
    </xf>
    <xf numFmtId="165" fontId="269" fillId="0" borderId="2" xfId="0" applyNumberFormat="1" applyFont="1" applyBorder="1" applyAlignment="1">
      <alignment horizontal="center" vertical="center"/>
    </xf>
    <xf numFmtId="164" fontId="270" fillId="0" borderId="2" xfId="0" applyNumberFormat="1" applyFont="1" applyBorder="1" applyAlignment="1">
      <alignment horizontal="center" vertical="center"/>
    </xf>
    <xf numFmtId="164" fontId="271" fillId="0" borderId="2" xfId="0" applyNumberFormat="1" applyFont="1" applyBorder="1" applyAlignment="1">
      <alignment horizontal="center" vertical="center" wrapText="1"/>
    </xf>
    <xf numFmtId="4" fontId="272" fillId="0" borderId="2" xfId="0" applyNumberFormat="1" applyFont="1" applyBorder="1" applyAlignment="1">
      <alignment horizontal="center" vertical="center"/>
    </xf>
    <xf numFmtId="164" fontId="273" fillId="0" borderId="2" xfId="0" applyNumberFormat="1" applyFont="1" applyBorder="1" applyAlignment="1">
      <alignment horizontal="center" vertical="center"/>
    </xf>
    <xf numFmtId="0" fontId="274" fillId="0" borderId="2" xfId="0" applyFont="1" applyBorder="1" applyAlignment="1">
      <alignment horizontal="center" vertical="center" wrapText="1"/>
    </xf>
    <xf numFmtId="4" fontId="275" fillId="0" borderId="2" xfId="0" applyNumberFormat="1" applyFont="1" applyBorder="1" applyAlignment="1">
      <alignment horizontal="center" vertical="center"/>
    </xf>
    <xf numFmtId="164" fontId="276" fillId="0" borderId="2" xfId="0" applyNumberFormat="1" applyFont="1" applyBorder="1" applyAlignment="1">
      <alignment horizontal="center" vertical="center"/>
    </xf>
    <xf numFmtId="164" fontId="277" fillId="0" borderId="2" xfId="0" applyNumberFormat="1" applyFont="1" applyBorder="1" applyAlignment="1">
      <alignment horizontal="center" vertical="center"/>
    </xf>
    <xf numFmtId="165" fontId="278" fillId="0" borderId="2" xfId="0" applyNumberFormat="1" applyFont="1" applyBorder="1" applyAlignment="1">
      <alignment horizontal="center" vertical="center"/>
    </xf>
    <xf numFmtId="164" fontId="279" fillId="0" borderId="2" xfId="0" applyNumberFormat="1" applyFont="1" applyBorder="1" applyAlignment="1">
      <alignment horizontal="center" vertical="center"/>
    </xf>
    <xf numFmtId="164" fontId="280" fillId="0" borderId="2" xfId="0" applyNumberFormat="1" applyFont="1" applyBorder="1" applyAlignment="1">
      <alignment horizontal="center" vertical="center" wrapText="1"/>
    </xf>
    <xf numFmtId="4" fontId="281" fillId="0" borderId="2" xfId="0" applyNumberFormat="1" applyFont="1" applyBorder="1" applyAlignment="1">
      <alignment horizontal="center" vertical="center"/>
    </xf>
    <xf numFmtId="164" fontId="282" fillId="0" borderId="2" xfId="0" applyNumberFormat="1" applyFont="1" applyBorder="1" applyAlignment="1">
      <alignment horizontal="center" vertical="center"/>
    </xf>
    <xf numFmtId="0" fontId="283" fillId="0" borderId="2" xfId="0" applyFont="1" applyBorder="1" applyAlignment="1">
      <alignment horizontal="center" vertical="center" wrapText="1"/>
    </xf>
    <xf numFmtId="4" fontId="284" fillId="0" borderId="2" xfId="0" applyNumberFormat="1" applyFont="1" applyBorder="1" applyAlignment="1">
      <alignment horizontal="center" vertical="center"/>
    </xf>
    <xf numFmtId="164" fontId="285" fillId="0" borderId="2" xfId="0" applyNumberFormat="1" applyFont="1" applyBorder="1" applyAlignment="1">
      <alignment horizontal="center" vertical="center"/>
    </xf>
    <xf numFmtId="164" fontId="286" fillId="0" borderId="2" xfId="0" applyNumberFormat="1" applyFont="1" applyBorder="1" applyAlignment="1">
      <alignment horizontal="center" vertical="center"/>
    </xf>
    <xf numFmtId="165" fontId="287" fillId="0" borderId="2" xfId="0" applyNumberFormat="1" applyFont="1" applyBorder="1" applyAlignment="1">
      <alignment horizontal="center" vertical="center"/>
    </xf>
    <xf numFmtId="164" fontId="288" fillId="0" borderId="2" xfId="0" applyNumberFormat="1" applyFont="1" applyBorder="1" applyAlignment="1">
      <alignment horizontal="center" vertical="center"/>
    </xf>
    <xf numFmtId="164" fontId="289" fillId="0" borderId="2" xfId="0" applyNumberFormat="1" applyFont="1" applyBorder="1" applyAlignment="1">
      <alignment horizontal="center" vertical="center" wrapText="1"/>
    </xf>
    <xf numFmtId="4" fontId="290" fillId="0" borderId="2" xfId="0" applyNumberFormat="1" applyFont="1" applyBorder="1" applyAlignment="1">
      <alignment horizontal="center" vertical="center"/>
    </xf>
    <xf numFmtId="164" fontId="291" fillId="0" borderId="2" xfId="0" applyNumberFormat="1" applyFont="1" applyBorder="1" applyAlignment="1">
      <alignment horizontal="center" vertical="center"/>
    </xf>
    <xf numFmtId="0" fontId="292" fillId="0" borderId="2" xfId="0" applyFont="1" applyBorder="1" applyAlignment="1">
      <alignment horizontal="center" vertical="center" wrapText="1"/>
    </xf>
    <xf numFmtId="4" fontId="293" fillId="0" borderId="2" xfId="0" applyNumberFormat="1" applyFont="1" applyBorder="1" applyAlignment="1">
      <alignment horizontal="center" vertical="center"/>
    </xf>
    <xf numFmtId="164" fontId="294" fillId="0" borderId="2" xfId="0" applyNumberFormat="1" applyFont="1" applyBorder="1" applyAlignment="1">
      <alignment horizontal="center" vertical="center"/>
    </xf>
    <xf numFmtId="164" fontId="295" fillId="0" borderId="2" xfId="0" applyNumberFormat="1" applyFont="1" applyBorder="1" applyAlignment="1">
      <alignment horizontal="center" vertical="center"/>
    </xf>
    <xf numFmtId="165" fontId="296" fillId="0" borderId="2" xfId="0" applyNumberFormat="1" applyFont="1" applyBorder="1" applyAlignment="1">
      <alignment horizontal="center" vertical="center"/>
    </xf>
    <xf numFmtId="164" fontId="297" fillId="0" borderId="2" xfId="0" applyNumberFormat="1" applyFont="1" applyBorder="1" applyAlignment="1">
      <alignment horizontal="center" vertical="center"/>
    </xf>
    <xf numFmtId="164" fontId="298" fillId="0" borderId="2" xfId="0" applyNumberFormat="1" applyFont="1" applyBorder="1" applyAlignment="1">
      <alignment horizontal="center" vertical="center" wrapText="1"/>
    </xf>
    <xf numFmtId="4" fontId="299" fillId="0" borderId="2" xfId="0" applyNumberFormat="1" applyFont="1" applyBorder="1" applyAlignment="1">
      <alignment horizontal="center" vertical="center"/>
    </xf>
    <xf numFmtId="164" fontId="300" fillId="0" borderId="2" xfId="0" applyNumberFormat="1" applyFont="1" applyBorder="1" applyAlignment="1">
      <alignment horizontal="center" vertical="center"/>
    </xf>
    <xf numFmtId="0" fontId="301" fillId="0" borderId="2" xfId="0" applyFont="1" applyBorder="1" applyAlignment="1">
      <alignment horizontal="center" vertical="center" wrapText="1"/>
    </xf>
    <xf numFmtId="4" fontId="302" fillId="0" borderId="2" xfId="0" applyNumberFormat="1" applyFont="1" applyBorder="1" applyAlignment="1">
      <alignment horizontal="center" vertical="center"/>
    </xf>
    <xf numFmtId="164" fontId="303" fillId="0" borderId="2" xfId="0" applyNumberFormat="1" applyFont="1" applyBorder="1" applyAlignment="1">
      <alignment horizontal="center" vertical="center"/>
    </xf>
    <xf numFmtId="164" fontId="304" fillId="0" borderId="2" xfId="0" applyNumberFormat="1" applyFont="1" applyBorder="1" applyAlignment="1">
      <alignment horizontal="center" vertical="center"/>
    </xf>
    <xf numFmtId="165" fontId="305" fillId="0" borderId="2" xfId="0" applyNumberFormat="1" applyFont="1" applyBorder="1" applyAlignment="1">
      <alignment horizontal="center" vertical="center"/>
    </xf>
    <xf numFmtId="164" fontId="306" fillId="0" borderId="2" xfId="0" applyNumberFormat="1" applyFont="1" applyBorder="1" applyAlignment="1">
      <alignment horizontal="center" vertical="center"/>
    </xf>
    <xf numFmtId="164" fontId="307" fillId="0" borderId="2" xfId="0" applyNumberFormat="1" applyFont="1" applyBorder="1" applyAlignment="1">
      <alignment horizontal="center" vertical="center" wrapText="1"/>
    </xf>
    <xf numFmtId="4" fontId="308" fillId="0" borderId="2" xfId="0" applyNumberFormat="1" applyFont="1" applyBorder="1" applyAlignment="1">
      <alignment horizontal="center" vertical="center"/>
    </xf>
    <xf numFmtId="164" fontId="309" fillId="0" borderId="2" xfId="0" applyNumberFormat="1" applyFont="1" applyBorder="1" applyAlignment="1">
      <alignment horizontal="center" vertical="center"/>
    </xf>
    <xf numFmtId="0" fontId="310" fillId="0" borderId="2" xfId="0" applyFont="1" applyBorder="1" applyAlignment="1">
      <alignment horizontal="center" vertical="center" wrapText="1"/>
    </xf>
    <xf numFmtId="4" fontId="311" fillId="0" borderId="2" xfId="0" applyNumberFormat="1" applyFont="1" applyBorder="1" applyAlignment="1">
      <alignment horizontal="center" vertical="center"/>
    </xf>
    <xf numFmtId="164" fontId="312" fillId="0" borderId="2" xfId="0" applyNumberFormat="1" applyFont="1" applyBorder="1" applyAlignment="1">
      <alignment horizontal="center" vertical="center"/>
    </xf>
    <xf numFmtId="164" fontId="313" fillId="0" borderId="2" xfId="0" applyNumberFormat="1" applyFont="1" applyBorder="1" applyAlignment="1">
      <alignment horizontal="center" vertical="center"/>
    </xf>
    <xf numFmtId="165" fontId="314" fillId="0" borderId="2" xfId="0" applyNumberFormat="1" applyFont="1" applyBorder="1" applyAlignment="1">
      <alignment horizontal="center" vertical="center"/>
    </xf>
    <xf numFmtId="164" fontId="315" fillId="0" borderId="2" xfId="0" applyNumberFormat="1" applyFont="1" applyBorder="1" applyAlignment="1">
      <alignment horizontal="center" vertical="center"/>
    </xf>
    <xf numFmtId="164" fontId="316" fillId="0" borderId="2" xfId="0" applyNumberFormat="1" applyFont="1" applyBorder="1" applyAlignment="1">
      <alignment horizontal="center" vertical="center" wrapText="1"/>
    </xf>
    <xf numFmtId="4" fontId="317" fillId="0" borderId="2" xfId="0" applyNumberFormat="1" applyFont="1" applyBorder="1" applyAlignment="1">
      <alignment horizontal="center" vertical="center"/>
    </xf>
    <xf numFmtId="164" fontId="318" fillId="0" borderId="2" xfId="0" applyNumberFormat="1" applyFont="1" applyBorder="1" applyAlignment="1">
      <alignment horizontal="center" vertical="center"/>
    </xf>
    <xf numFmtId="0" fontId="319" fillId="0" borderId="2" xfId="0" applyFont="1" applyBorder="1" applyAlignment="1">
      <alignment horizontal="center" vertical="center" wrapText="1"/>
    </xf>
    <xf numFmtId="4" fontId="320" fillId="0" borderId="2" xfId="0" applyNumberFormat="1" applyFont="1" applyBorder="1" applyAlignment="1">
      <alignment horizontal="center" vertical="center"/>
    </xf>
    <xf numFmtId="164" fontId="321" fillId="0" borderId="2" xfId="0" applyNumberFormat="1" applyFont="1" applyBorder="1" applyAlignment="1">
      <alignment horizontal="center" vertical="center"/>
    </xf>
    <xf numFmtId="164" fontId="322" fillId="0" borderId="2" xfId="0" applyNumberFormat="1" applyFont="1" applyBorder="1" applyAlignment="1">
      <alignment horizontal="center" vertical="center"/>
    </xf>
    <xf numFmtId="165" fontId="323" fillId="0" borderId="2" xfId="0" applyNumberFormat="1" applyFont="1" applyBorder="1" applyAlignment="1">
      <alignment horizontal="center" vertical="center"/>
    </xf>
    <xf numFmtId="164" fontId="324" fillId="0" borderId="2" xfId="0" applyNumberFormat="1" applyFont="1" applyBorder="1" applyAlignment="1">
      <alignment horizontal="center" vertical="center"/>
    </xf>
    <xf numFmtId="164" fontId="325" fillId="0" borderId="2" xfId="0" applyNumberFormat="1" applyFont="1" applyBorder="1" applyAlignment="1">
      <alignment horizontal="center" vertical="center" wrapText="1"/>
    </xf>
    <xf numFmtId="4" fontId="326" fillId="0" borderId="2" xfId="0" applyNumberFormat="1" applyFont="1" applyBorder="1" applyAlignment="1">
      <alignment horizontal="center" vertical="center"/>
    </xf>
    <xf numFmtId="164" fontId="327" fillId="0" borderId="2" xfId="0" applyNumberFormat="1" applyFont="1" applyBorder="1" applyAlignment="1">
      <alignment horizontal="center" vertical="center"/>
    </xf>
    <xf numFmtId="0" fontId="328" fillId="0" borderId="2" xfId="0" applyFont="1" applyBorder="1" applyAlignment="1">
      <alignment horizontal="center" vertical="center" wrapText="1"/>
    </xf>
    <xf numFmtId="4" fontId="329" fillId="0" borderId="2" xfId="0" applyNumberFormat="1" applyFont="1" applyBorder="1" applyAlignment="1">
      <alignment horizontal="center" vertical="center"/>
    </xf>
    <xf numFmtId="164" fontId="330" fillId="0" borderId="2" xfId="0" applyNumberFormat="1" applyFont="1" applyBorder="1" applyAlignment="1">
      <alignment horizontal="center" vertical="center"/>
    </xf>
    <xf numFmtId="164" fontId="331" fillId="0" borderId="2" xfId="0" applyNumberFormat="1" applyFont="1" applyBorder="1" applyAlignment="1">
      <alignment horizontal="center" vertical="center"/>
    </xf>
    <xf numFmtId="165" fontId="332" fillId="0" borderId="2" xfId="0" applyNumberFormat="1" applyFont="1" applyBorder="1" applyAlignment="1">
      <alignment horizontal="center" vertical="center"/>
    </xf>
    <xf numFmtId="164" fontId="333" fillId="0" borderId="2" xfId="0" applyNumberFormat="1" applyFont="1" applyBorder="1" applyAlignment="1">
      <alignment horizontal="center" vertical="center"/>
    </xf>
    <xf numFmtId="164" fontId="334" fillId="0" borderId="2" xfId="0" applyNumberFormat="1" applyFont="1" applyBorder="1" applyAlignment="1">
      <alignment horizontal="center" vertical="center" wrapText="1"/>
    </xf>
    <xf numFmtId="4" fontId="335" fillId="0" borderId="2" xfId="0" applyNumberFormat="1" applyFont="1" applyBorder="1" applyAlignment="1">
      <alignment horizontal="center" vertical="center"/>
    </xf>
    <xf numFmtId="164" fontId="336" fillId="0" borderId="2" xfId="0" applyNumberFormat="1" applyFont="1" applyBorder="1" applyAlignment="1">
      <alignment horizontal="center" vertical="center"/>
    </xf>
    <xf numFmtId="0" fontId="337" fillId="0" borderId="2" xfId="0" applyFont="1" applyBorder="1" applyAlignment="1">
      <alignment horizontal="center" vertical="center" wrapText="1"/>
    </xf>
    <xf numFmtId="4" fontId="338" fillId="0" borderId="2" xfId="0" applyNumberFormat="1" applyFont="1" applyBorder="1" applyAlignment="1">
      <alignment horizontal="center" vertical="center"/>
    </xf>
    <xf numFmtId="164" fontId="339" fillId="0" borderId="2" xfId="0" applyNumberFormat="1" applyFont="1" applyBorder="1" applyAlignment="1">
      <alignment horizontal="center" vertical="center"/>
    </xf>
    <xf numFmtId="164" fontId="340" fillId="0" borderId="2" xfId="0" applyNumberFormat="1" applyFont="1" applyBorder="1" applyAlignment="1">
      <alignment horizontal="center" vertical="center"/>
    </xf>
    <xf numFmtId="165" fontId="341" fillId="0" borderId="2" xfId="0" applyNumberFormat="1" applyFont="1" applyBorder="1" applyAlignment="1">
      <alignment horizontal="center" vertical="center"/>
    </xf>
    <xf numFmtId="164" fontId="342" fillId="0" borderId="2" xfId="0" applyNumberFormat="1" applyFont="1" applyBorder="1" applyAlignment="1">
      <alignment horizontal="center" vertical="center"/>
    </xf>
    <xf numFmtId="164" fontId="343" fillId="0" borderId="2" xfId="0" applyNumberFormat="1" applyFont="1" applyBorder="1" applyAlignment="1">
      <alignment horizontal="center" vertical="center" wrapText="1"/>
    </xf>
    <xf numFmtId="4" fontId="344" fillId="0" borderId="2" xfId="0" applyNumberFormat="1" applyFont="1" applyBorder="1" applyAlignment="1">
      <alignment horizontal="center" vertical="center"/>
    </xf>
    <xf numFmtId="164" fontId="345" fillId="0" borderId="2" xfId="0" applyNumberFormat="1" applyFont="1" applyBorder="1" applyAlignment="1">
      <alignment horizontal="center" vertical="center"/>
    </xf>
    <xf numFmtId="0" fontId="346" fillId="0" borderId="2" xfId="0" applyFont="1" applyBorder="1" applyAlignment="1">
      <alignment horizontal="center" vertical="center" wrapText="1"/>
    </xf>
    <xf numFmtId="4" fontId="347" fillId="0" borderId="2" xfId="0" applyNumberFormat="1" applyFont="1" applyBorder="1" applyAlignment="1">
      <alignment horizontal="center" vertical="center"/>
    </xf>
    <xf numFmtId="164" fontId="348" fillId="0" borderId="2" xfId="0" applyNumberFormat="1" applyFont="1" applyBorder="1" applyAlignment="1">
      <alignment horizontal="center" vertical="center"/>
    </xf>
    <xf numFmtId="164" fontId="349" fillId="0" borderId="2" xfId="0" applyNumberFormat="1" applyFont="1" applyBorder="1" applyAlignment="1">
      <alignment horizontal="center" vertical="center"/>
    </xf>
    <xf numFmtId="165" fontId="350" fillId="0" borderId="2" xfId="0" applyNumberFormat="1" applyFont="1" applyBorder="1" applyAlignment="1">
      <alignment horizontal="center" vertical="center"/>
    </xf>
    <xf numFmtId="164" fontId="351" fillId="0" borderId="2" xfId="0" applyNumberFormat="1" applyFont="1" applyBorder="1" applyAlignment="1">
      <alignment horizontal="center" vertical="center"/>
    </xf>
    <xf numFmtId="164" fontId="352" fillId="0" borderId="2" xfId="0" applyNumberFormat="1" applyFont="1" applyBorder="1" applyAlignment="1">
      <alignment horizontal="center" vertical="center" wrapText="1"/>
    </xf>
    <xf numFmtId="4" fontId="353" fillId="0" borderId="2" xfId="0" applyNumberFormat="1" applyFont="1" applyBorder="1" applyAlignment="1">
      <alignment horizontal="center" vertical="center"/>
    </xf>
    <xf numFmtId="164" fontId="354" fillId="0" borderId="2" xfId="0" applyNumberFormat="1" applyFont="1" applyBorder="1" applyAlignment="1">
      <alignment horizontal="center" vertical="center"/>
    </xf>
    <xf numFmtId="0" fontId="355" fillId="0" borderId="2" xfId="0" applyFont="1" applyBorder="1" applyAlignment="1">
      <alignment horizontal="center" vertical="center" wrapText="1"/>
    </xf>
    <xf numFmtId="4" fontId="356" fillId="0" borderId="2" xfId="0" applyNumberFormat="1" applyFont="1" applyBorder="1" applyAlignment="1">
      <alignment horizontal="center" vertical="center"/>
    </xf>
    <xf numFmtId="164" fontId="357" fillId="0" borderId="2" xfId="0" applyNumberFormat="1" applyFont="1" applyBorder="1" applyAlignment="1">
      <alignment horizontal="center" vertical="center"/>
    </xf>
    <xf numFmtId="164" fontId="358" fillId="0" borderId="2" xfId="0" applyNumberFormat="1" applyFont="1" applyBorder="1" applyAlignment="1">
      <alignment horizontal="center" vertical="center"/>
    </xf>
    <xf numFmtId="165" fontId="359" fillId="0" borderId="2" xfId="0" applyNumberFormat="1" applyFont="1" applyBorder="1" applyAlignment="1">
      <alignment horizontal="center" vertical="center"/>
    </xf>
    <xf numFmtId="164" fontId="360" fillId="0" borderId="2" xfId="0" applyNumberFormat="1" applyFont="1" applyBorder="1" applyAlignment="1">
      <alignment horizontal="center" vertical="center"/>
    </xf>
    <xf numFmtId="164" fontId="361" fillId="0" borderId="2" xfId="0" applyNumberFormat="1" applyFont="1" applyBorder="1" applyAlignment="1">
      <alignment horizontal="center" vertical="center" wrapText="1"/>
    </xf>
    <xf numFmtId="4" fontId="362" fillId="0" borderId="2" xfId="0" applyNumberFormat="1" applyFont="1" applyBorder="1" applyAlignment="1">
      <alignment horizontal="center" vertical="center"/>
    </xf>
    <xf numFmtId="164" fontId="363" fillId="0" borderId="2" xfId="0" applyNumberFormat="1" applyFont="1" applyBorder="1" applyAlignment="1">
      <alignment horizontal="center" vertical="center"/>
    </xf>
    <xf numFmtId="0" fontId="364" fillId="0" borderId="2" xfId="0" applyFont="1" applyBorder="1" applyAlignment="1">
      <alignment horizontal="center" vertical="center" wrapText="1"/>
    </xf>
    <xf numFmtId="4" fontId="365" fillId="0" borderId="2" xfId="0" applyNumberFormat="1" applyFont="1" applyBorder="1" applyAlignment="1">
      <alignment horizontal="center" vertical="center"/>
    </xf>
    <xf numFmtId="164" fontId="366" fillId="0" borderId="2" xfId="0" applyNumberFormat="1" applyFont="1" applyBorder="1" applyAlignment="1">
      <alignment horizontal="center" vertical="center"/>
    </xf>
    <xf numFmtId="164" fontId="367" fillId="0" borderId="2" xfId="0" applyNumberFormat="1" applyFont="1" applyBorder="1" applyAlignment="1">
      <alignment horizontal="center" vertical="center"/>
    </xf>
    <xf numFmtId="165" fontId="368" fillId="0" borderId="2" xfId="0" applyNumberFormat="1" applyFont="1" applyBorder="1" applyAlignment="1">
      <alignment horizontal="center" vertical="center"/>
    </xf>
    <xf numFmtId="164" fontId="369" fillId="0" borderId="2" xfId="0" applyNumberFormat="1" applyFont="1" applyBorder="1" applyAlignment="1">
      <alignment horizontal="center" vertical="center"/>
    </xf>
    <xf numFmtId="164" fontId="370" fillId="0" borderId="2" xfId="0" applyNumberFormat="1" applyFont="1" applyBorder="1" applyAlignment="1">
      <alignment horizontal="center" vertical="center" wrapText="1"/>
    </xf>
    <xf numFmtId="4" fontId="371" fillId="0" borderId="2" xfId="0" applyNumberFormat="1" applyFont="1" applyBorder="1" applyAlignment="1">
      <alignment horizontal="center" vertical="center"/>
    </xf>
    <xf numFmtId="164" fontId="372" fillId="0" borderId="2" xfId="0" applyNumberFormat="1" applyFont="1" applyBorder="1" applyAlignment="1">
      <alignment horizontal="center" vertical="center"/>
    </xf>
    <xf numFmtId="0" fontId="373" fillId="0" borderId="2" xfId="0" applyFont="1" applyBorder="1" applyAlignment="1">
      <alignment horizontal="center" vertical="center" wrapText="1"/>
    </xf>
    <xf numFmtId="4" fontId="374" fillId="0" borderId="2" xfId="0" applyNumberFormat="1" applyFont="1" applyBorder="1" applyAlignment="1">
      <alignment horizontal="center" vertical="center"/>
    </xf>
    <xf numFmtId="164" fontId="375" fillId="0" borderId="2" xfId="0" applyNumberFormat="1" applyFont="1" applyBorder="1" applyAlignment="1">
      <alignment horizontal="center" vertical="center"/>
    </xf>
    <xf numFmtId="164" fontId="376" fillId="0" borderId="2" xfId="0" applyNumberFormat="1" applyFont="1" applyBorder="1" applyAlignment="1">
      <alignment horizontal="center" vertical="center"/>
    </xf>
    <xf numFmtId="165" fontId="377" fillId="0" borderId="2" xfId="0" applyNumberFormat="1" applyFont="1" applyBorder="1" applyAlignment="1">
      <alignment horizontal="center" vertical="center"/>
    </xf>
    <xf numFmtId="164" fontId="378" fillId="0" borderId="2" xfId="0" applyNumberFormat="1" applyFont="1" applyBorder="1" applyAlignment="1">
      <alignment horizontal="center" vertical="center"/>
    </xf>
    <xf numFmtId="164" fontId="379" fillId="0" borderId="2" xfId="0" applyNumberFormat="1" applyFont="1" applyBorder="1" applyAlignment="1">
      <alignment horizontal="center" vertical="center" wrapText="1"/>
    </xf>
    <xf numFmtId="4" fontId="380" fillId="0" borderId="2" xfId="0" applyNumberFormat="1" applyFont="1" applyBorder="1" applyAlignment="1">
      <alignment horizontal="center" vertical="center"/>
    </xf>
    <xf numFmtId="164" fontId="381" fillId="0" borderId="2" xfId="0" applyNumberFormat="1" applyFont="1" applyBorder="1" applyAlignment="1">
      <alignment horizontal="center" vertical="center"/>
    </xf>
    <xf numFmtId="0" fontId="382" fillId="0" borderId="2" xfId="0" applyFont="1" applyBorder="1" applyAlignment="1">
      <alignment horizontal="center" vertical="center" wrapText="1"/>
    </xf>
    <xf numFmtId="4" fontId="383" fillId="0" borderId="2" xfId="0" applyNumberFormat="1" applyFont="1" applyBorder="1" applyAlignment="1">
      <alignment horizontal="center" vertical="center"/>
    </xf>
    <xf numFmtId="164" fontId="384" fillId="0" borderId="2" xfId="0" applyNumberFormat="1" applyFont="1" applyBorder="1" applyAlignment="1">
      <alignment horizontal="center" vertical="center"/>
    </xf>
    <xf numFmtId="164" fontId="385" fillId="0" borderId="2" xfId="0" applyNumberFormat="1" applyFont="1" applyBorder="1" applyAlignment="1">
      <alignment horizontal="center" vertical="center"/>
    </xf>
    <xf numFmtId="165" fontId="386" fillId="0" borderId="2" xfId="0" applyNumberFormat="1" applyFont="1" applyBorder="1" applyAlignment="1">
      <alignment horizontal="center" vertical="center"/>
    </xf>
    <xf numFmtId="164" fontId="387" fillId="0" borderId="2" xfId="0" applyNumberFormat="1" applyFont="1" applyBorder="1" applyAlignment="1">
      <alignment horizontal="center" vertical="center"/>
    </xf>
    <xf numFmtId="164" fontId="388" fillId="0" borderId="2" xfId="0" applyNumberFormat="1" applyFont="1" applyBorder="1" applyAlignment="1">
      <alignment horizontal="center" vertical="center" wrapText="1"/>
    </xf>
    <xf numFmtId="4" fontId="389" fillId="0" borderId="2" xfId="0" applyNumberFormat="1" applyFont="1" applyBorder="1" applyAlignment="1">
      <alignment horizontal="center" vertical="center"/>
    </xf>
    <xf numFmtId="164" fontId="390" fillId="0" borderId="2" xfId="0" applyNumberFormat="1" applyFont="1" applyBorder="1" applyAlignment="1">
      <alignment horizontal="center" vertical="center"/>
    </xf>
    <xf numFmtId="0" fontId="391" fillId="0" borderId="2" xfId="0" applyFont="1" applyBorder="1" applyAlignment="1">
      <alignment horizontal="center" vertical="center" wrapText="1"/>
    </xf>
    <xf numFmtId="4" fontId="392" fillId="0" borderId="2" xfId="0" applyNumberFormat="1" applyFont="1" applyBorder="1" applyAlignment="1">
      <alignment horizontal="center" vertical="center"/>
    </xf>
    <xf numFmtId="164" fontId="393" fillId="0" borderId="2" xfId="0" applyNumberFormat="1" applyFont="1" applyBorder="1" applyAlignment="1">
      <alignment horizontal="center" vertical="center"/>
    </xf>
    <xf numFmtId="164" fontId="394" fillId="0" borderId="2" xfId="0" applyNumberFormat="1" applyFont="1" applyBorder="1" applyAlignment="1">
      <alignment horizontal="center" vertical="center"/>
    </xf>
    <xf numFmtId="165" fontId="395" fillId="0" borderId="2" xfId="0" applyNumberFormat="1" applyFont="1" applyBorder="1" applyAlignment="1">
      <alignment horizontal="center" vertical="center"/>
    </xf>
    <xf numFmtId="164" fontId="396" fillId="0" borderId="2" xfId="0" applyNumberFormat="1" applyFont="1" applyBorder="1" applyAlignment="1">
      <alignment horizontal="center" vertical="center"/>
    </xf>
    <xf numFmtId="164" fontId="397" fillId="0" borderId="2" xfId="0" applyNumberFormat="1" applyFont="1" applyBorder="1" applyAlignment="1">
      <alignment horizontal="center" vertical="center" wrapText="1"/>
    </xf>
    <xf numFmtId="4" fontId="398" fillId="0" borderId="2" xfId="0" applyNumberFormat="1" applyFont="1" applyBorder="1" applyAlignment="1">
      <alignment horizontal="center" vertical="center"/>
    </xf>
    <xf numFmtId="164" fontId="399" fillId="0" borderId="2" xfId="0" applyNumberFormat="1" applyFont="1" applyBorder="1" applyAlignment="1">
      <alignment horizontal="center" vertical="center"/>
    </xf>
    <xf numFmtId="0" fontId="400" fillId="0" borderId="2" xfId="0" applyFont="1" applyBorder="1" applyAlignment="1">
      <alignment horizontal="center" vertical="center" wrapText="1"/>
    </xf>
    <xf numFmtId="4" fontId="401" fillId="0" borderId="2" xfId="0" applyNumberFormat="1" applyFont="1" applyBorder="1" applyAlignment="1">
      <alignment horizontal="center" vertical="center"/>
    </xf>
    <xf numFmtId="164" fontId="402" fillId="0" borderId="2" xfId="0" applyNumberFormat="1" applyFont="1" applyBorder="1" applyAlignment="1">
      <alignment horizontal="center" vertical="center"/>
    </xf>
    <xf numFmtId="164" fontId="403" fillId="0" borderId="2" xfId="0" applyNumberFormat="1" applyFont="1" applyBorder="1" applyAlignment="1">
      <alignment horizontal="center" vertical="center"/>
    </xf>
    <xf numFmtId="165" fontId="404" fillId="0" borderId="2" xfId="0" applyNumberFormat="1" applyFont="1" applyBorder="1" applyAlignment="1">
      <alignment horizontal="center" vertical="center"/>
    </xf>
    <xf numFmtId="164" fontId="405" fillId="0" borderId="2" xfId="0" applyNumberFormat="1" applyFont="1" applyBorder="1" applyAlignment="1">
      <alignment horizontal="center" vertical="center"/>
    </xf>
    <xf numFmtId="164" fontId="406" fillId="0" borderId="2" xfId="0" applyNumberFormat="1" applyFont="1" applyBorder="1" applyAlignment="1">
      <alignment horizontal="center" vertical="center" wrapText="1"/>
    </xf>
    <xf numFmtId="4" fontId="407" fillId="0" borderId="2" xfId="0" applyNumberFormat="1" applyFont="1" applyBorder="1" applyAlignment="1">
      <alignment horizontal="center" vertical="center"/>
    </xf>
    <xf numFmtId="164" fontId="408" fillId="0" borderId="2" xfId="0" applyNumberFormat="1" applyFont="1" applyBorder="1" applyAlignment="1">
      <alignment horizontal="center" vertical="center"/>
    </xf>
    <xf numFmtId="0" fontId="409" fillId="0" borderId="2" xfId="0" applyFont="1" applyBorder="1" applyAlignment="1">
      <alignment horizontal="center" vertical="center" wrapText="1"/>
    </xf>
    <xf numFmtId="4" fontId="410" fillId="0" borderId="2" xfId="0" applyNumberFormat="1" applyFont="1" applyBorder="1" applyAlignment="1">
      <alignment horizontal="center" vertical="center"/>
    </xf>
    <xf numFmtId="164" fontId="411" fillId="0" borderId="2" xfId="0" applyNumberFormat="1" applyFont="1" applyBorder="1" applyAlignment="1">
      <alignment horizontal="center" vertical="center"/>
    </xf>
    <xf numFmtId="164" fontId="412" fillId="0" borderId="2" xfId="0" applyNumberFormat="1" applyFont="1" applyBorder="1" applyAlignment="1">
      <alignment horizontal="center" vertical="center"/>
    </xf>
    <xf numFmtId="165" fontId="413" fillId="0" borderId="2" xfId="0" applyNumberFormat="1" applyFont="1" applyBorder="1" applyAlignment="1">
      <alignment horizontal="center" vertical="center"/>
    </xf>
    <xf numFmtId="164" fontId="414" fillId="0" borderId="2" xfId="0" applyNumberFormat="1" applyFont="1" applyBorder="1" applyAlignment="1">
      <alignment horizontal="center" vertical="center"/>
    </xf>
    <xf numFmtId="164" fontId="415" fillId="0" borderId="2" xfId="0" applyNumberFormat="1" applyFont="1" applyBorder="1" applyAlignment="1">
      <alignment horizontal="center" vertical="center" wrapText="1"/>
    </xf>
    <xf numFmtId="4" fontId="416" fillId="0" borderId="2" xfId="0" applyNumberFormat="1" applyFont="1" applyBorder="1" applyAlignment="1">
      <alignment horizontal="center" vertical="center"/>
    </xf>
    <xf numFmtId="164" fontId="417" fillId="0" borderId="2" xfId="0" applyNumberFormat="1" applyFont="1" applyBorder="1" applyAlignment="1">
      <alignment horizontal="center" vertical="center"/>
    </xf>
    <xf numFmtId="0" fontId="418" fillId="0" borderId="2" xfId="0" applyFont="1" applyBorder="1" applyAlignment="1">
      <alignment horizontal="center" vertical="center" wrapText="1"/>
    </xf>
    <xf numFmtId="4" fontId="419" fillId="0" borderId="2" xfId="0" applyNumberFormat="1" applyFont="1" applyBorder="1" applyAlignment="1">
      <alignment horizontal="center" vertical="center"/>
    </xf>
    <xf numFmtId="164" fontId="420" fillId="0" borderId="2" xfId="0" applyNumberFormat="1" applyFont="1" applyBorder="1" applyAlignment="1">
      <alignment horizontal="center" vertical="center"/>
    </xf>
    <xf numFmtId="164" fontId="421" fillId="0" borderId="2" xfId="0" applyNumberFormat="1" applyFont="1" applyBorder="1" applyAlignment="1">
      <alignment horizontal="center" vertical="center"/>
    </xf>
    <xf numFmtId="165" fontId="422" fillId="0" borderId="2" xfId="0" applyNumberFormat="1" applyFont="1" applyBorder="1" applyAlignment="1">
      <alignment horizontal="center" vertical="center"/>
    </xf>
    <xf numFmtId="164" fontId="423" fillId="0" borderId="2" xfId="0" applyNumberFormat="1" applyFont="1" applyBorder="1" applyAlignment="1">
      <alignment horizontal="center" vertical="center"/>
    </xf>
    <xf numFmtId="164" fontId="424" fillId="0" borderId="2" xfId="0" applyNumberFormat="1" applyFont="1" applyBorder="1" applyAlignment="1">
      <alignment horizontal="center" vertical="center" wrapText="1"/>
    </xf>
    <xf numFmtId="4" fontId="425" fillId="0" borderId="2" xfId="0" applyNumberFormat="1" applyFont="1" applyBorder="1" applyAlignment="1">
      <alignment horizontal="center" vertical="center"/>
    </xf>
    <xf numFmtId="164" fontId="426" fillId="0" borderId="2" xfId="0" applyNumberFormat="1" applyFont="1" applyBorder="1" applyAlignment="1">
      <alignment horizontal="center" vertical="center"/>
    </xf>
    <xf numFmtId="0" fontId="427" fillId="0" borderId="2" xfId="0" applyFont="1" applyBorder="1" applyAlignment="1">
      <alignment horizontal="center" vertical="center" wrapText="1"/>
    </xf>
    <xf numFmtId="4" fontId="428" fillId="0" borderId="2" xfId="0" applyNumberFormat="1" applyFont="1" applyBorder="1" applyAlignment="1">
      <alignment horizontal="center" vertical="center"/>
    </xf>
    <xf numFmtId="164" fontId="429" fillId="0" borderId="2" xfId="0" applyNumberFormat="1" applyFont="1" applyBorder="1" applyAlignment="1">
      <alignment horizontal="center" vertical="center"/>
    </xf>
    <xf numFmtId="164" fontId="430" fillId="0" borderId="2" xfId="0" applyNumberFormat="1" applyFont="1" applyBorder="1" applyAlignment="1">
      <alignment horizontal="center" vertical="center"/>
    </xf>
    <xf numFmtId="165" fontId="431" fillId="0" borderId="2" xfId="0" applyNumberFormat="1" applyFont="1" applyBorder="1" applyAlignment="1">
      <alignment horizontal="center" vertical="center"/>
    </xf>
    <xf numFmtId="164" fontId="432" fillId="0" borderId="2" xfId="0" applyNumberFormat="1" applyFont="1" applyBorder="1" applyAlignment="1">
      <alignment horizontal="center" vertical="center"/>
    </xf>
    <xf numFmtId="164" fontId="433" fillId="0" borderId="2" xfId="0" applyNumberFormat="1" applyFont="1" applyBorder="1" applyAlignment="1">
      <alignment horizontal="center" vertical="center" wrapText="1"/>
    </xf>
    <xf numFmtId="4" fontId="434" fillId="0" borderId="2" xfId="0" applyNumberFormat="1" applyFont="1" applyBorder="1" applyAlignment="1">
      <alignment horizontal="center" vertical="center"/>
    </xf>
    <xf numFmtId="164" fontId="435" fillId="0" borderId="2" xfId="0" applyNumberFormat="1" applyFont="1" applyBorder="1" applyAlignment="1">
      <alignment horizontal="center" vertical="center"/>
    </xf>
    <xf numFmtId="0" fontId="436" fillId="0" borderId="2" xfId="0" applyFont="1" applyBorder="1" applyAlignment="1">
      <alignment horizontal="center" vertical="center" wrapText="1"/>
    </xf>
    <xf numFmtId="4" fontId="437" fillId="0" borderId="2" xfId="0" applyNumberFormat="1" applyFont="1" applyBorder="1" applyAlignment="1">
      <alignment horizontal="center" vertical="center"/>
    </xf>
    <xf numFmtId="164" fontId="438" fillId="0" borderId="2" xfId="0" applyNumberFormat="1" applyFont="1" applyBorder="1" applyAlignment="1">
      <alignment horizontal="center" vertical="center"/>
    </xf>
    <xf numFmtId="164" fontId="439" fillId="0" borderId="2" xfId="0" applyNumberFormat="1" applyFont="1" applyBorder="1" applyAlignment="1">
      <alignment horizontal="center" vertical="center"/>
    </xf>
    <xf numFmtId="165" fontId="440" fillId="0" borderId="2" xfId="0" applyNumberFormat="1" applyFont="1" applyBorder="1" applyAlignment="1">
      <alignment horizontal="center" vertical="center"/>
    </xf>
    <xf numFmtId="164" fontId="441" fillId="0" borderId="2" xfId="0" applyNumberFormat="1" applyFont="1" applyBorder="1" applyAlignment="1">
      <alignment horizontal="center" vertical="center"/>
    </xf>
    <xf numFmtId="164" fontId="442" fillId="0" borderId="2" xfId="0" applyNumberFormat="1" applyFont="1" applyBorder="1" applyAlignment="1">
      <alignment horizontal="center" vertical="center" wrapText="1"/>
    </xf>
    <xf numFmtId="4" fontId="443" fillId="0" borderId="2" xfId="0" applyNumberFormat="1" applyFont="1" applyBorder="1" applyAlignment="1">
      <alignment horizontal="center" vertical="center"/>
    </xf>
    <xf numFmtId="164" fontId="444" fillId="0" borderId="2" xfId="0" applyNumberFormat="1" applyFont="1" applyBorder="1" applyAlignment="1">
      <alignment horizontal="center" vertical="center"/>
    </xf>
    <xf numFmtId="0" fontId="445" fillId="0" borderId="2" xfId="0" applyFont="1" applyBorder="1" applyAlignment="1">
      <alignment horizontal="center" vertical="center" wrapText="1"/>
    </xf>
    <xf numFmtId="4" fontId="446" fillId="0" borderId="2" xfId="0" applyNumberFormat="1" applyFont="1" applyBorder="1" applyAlignment="1">
      <alignment horizontal="center" vertical="center"/>
    </xf>
    <xf numFmtId="164" fontId="447" fillId="0" borderId="2" xfId="0" applyNumberFormat="1" applyFont="1" applyBorder="1" applyAlignment="1">
      <alignment horizontal="center" vertical="center"/>
    </xf>
    <xf numFmtId="164" fontId="448" fillId="0" borderId="2" xfId="0" applyNumberFormat="1" applyFont="1" applyBorder="1" applyAlignment="1">
      <alignment horizontal="center" vertical="center"/>
    </xf>
    <xf numFmtId="165" fontId="449" fillId="0" borderId="2" xfId="0" applyNumberFormat="1" applyFont="1" applyBorder="1" applyAlignment="1">
      <alignment horizontal="center" vertical="center"/>
    </xf>
    <xf numFmtId="164" fontId="450" fillId="0" borderId="2" xfId="0" applyNumberFormat="1" applyFont="1" applyBorder="1" applyAlignment="1">
      <alignment horizontal="center" vertical="center"/>
    </xf>
    <xf numFmtId="164" fontId="451" fillId="0" borderId="2" xfId="0" applyNumberFormat="1" applyFont="1" applyBorder="1" applyAlignment="1">
      <alignment horizontal="center" vertical="center" wrapText="1"/>
    </xf>
    <xf numFmtId="4" fontId="452" fillId="0" borderId="2" xfId="0" applyNumberFormat="1" applyFont="1" applyBorder="1" applyAlignment="1">
      <alignment horizontal="center" vertical="center"/>
    </xf>
    <xf numFmtId="164" fontId="453" fillId="0" borderId="2" xfId="0" applyNumberFormat="1" applyFont="1" applyBorder="1" applyAlignment="1">
      <alignment horizontal="center" vertical="center"/>
    </xf>
    <xf numFmtId="0" fontId="454" fillId="0" borderId="2" xfId="0" applyFont="1" applyBorder="1" applyAlignment="1">
      <alignment horizontal="center" vertical="center" wrapText="1"/>
    </xf>
    <xf numFmtId="4" fontId="455" fillId="0" borderId="2" xfId="0" applyNumberFormat="1" applyFont="1" applyBorder="1" applyAlignment="1">
      <alignment horizontal="center" vertical="center"/>
    </xf>
    <xf numFmtId="164" fontId="456" fillId="0" borderId="2" xfId="0" applyNumberFormat="1" applyFont="1" applyBorder="1" applyAlignment="1">
      <alignment horizontal="center" vertical="center"/>
    </xf>
    <xf numFmtId="164" fontId="457" fillId="0" borderId="2" xfId="0" applyNumberFormat="1" applyFont="1" applyBorder="1" applyAlignment="1">
      <alignment horizontal="center" vertical="center"/>
    </xf>
    <xf numFmtId="165" fontId="458" fillId="0" borderId="2" xfId="0" applyNumberFormat="1" applyFont="1" applyBorder="1" applyAlignment="1">
      <alignment horizontal="center" vertical="center"/>
    </xf>
    <xf numFmtId="164" fontId="459" fillId="0" borderId="2" xfId="0" applyNumberFormat="1" applyFont="1" applyBorder="1" applyAlignment="1">
      <alignment horizontal="center" vertical="center"/>
    </xf>
    <xf numFmtId="164" fontId="460" fillId="0" borderId="2" xfId="0" applyNumberFormat="1" applyFont="1" applyBorder="1" applyAlignment="1">
      <alignment horizontal="center" vertical="center" wrapText="1"/>
    </xf>
    <xf numFmtId="4" fontId="461" fillId="0" borderId="2" xfId="0" applyNumberFormat="1" applyFont="1" applyBorder="1" applyAlignment="1">
      <alignment horizontal="center" vertical="center"/>
    </xf>
    <xf numFmtId="164" fontId="462" fillId="0" borderId="2" xfId="0" applyNumberFormat="1" applyFont="1" applyBorder="1" applyAlignment="1">
      <alignment horizontal="center" vertical="center"/>
    </xf>
    <xf numFmtId="0" fontId="463" fillId="0" borderId="2" xfId="0" applyFont="1" applyBorder="1" applyAlignment="1">
      <alignment horizontal="center" vertical="center" wrapText="1"/>
    </xf>
    <xf numFmtId="4" fontId="464" fillId="0" borderId="2" xfId="0" applyNumberFormat="1" applyFont="1" applyBorder="1" applyAlignment="1">
      <alignment horizontal="center" vertical="center"/>
    </xf>
    <xf numFmtId="164" fontId="465" fillId="0" borderId="2" xfId="0" applyNumberFormat="1" applyFont="1" applyBorder="1" applyAlignment="1">
      <alignment horizontal="center" vertical="center"/>
    </xf>
    <xf numFmtId="164" fontId="466" fillId="0" borderId="2" xfId="0" applyNumberFormat="1" applyFont="1" applyBorder="1" applyAlignment="1">
      <alignment horizontal="center" vertical="center"/>
    </xf>
    <xf numFmtId="165" fontId="467" fillId="0" borderId="2" xfId="0" applyNumberFormat="1" applyFont="1" applyBorder="1" applyAlignment="1">
      <alignment horizontal="center" vertical="center"/>
    </xf>
    <xf numFmtId="164" fontId="468" fillId="0" borderId="2" xfId="0" applyNumberFormat="1" applyFont="1" applyBorder="1" applyAlignment="1">
      <alignment horizontal="center" vertical="center"/>
    </xf>
    <xf numFmtId="164" fontId="469" fillId="0" borderId="2" xfId="0" applyNumberFormat="1" applyFont="1" applyBorder="1" applyAlignment="1">
      <alignment horizontal="center" vertical="center" wrapText="1"/>
    </xf>
    <xf numFmtId="4" fontId="470" fillId="0" borderId="2" xfId="0" applyNumberFormat="1" applyFont="1" applyBorder="1" applyAlignment="1">
      <alignment horizontal="center" vertical="center"/>
    </xf>
    <xf numFmtId="164" fontId="471" fillId="0" borderId="2" xfId="0" applyNumberFormat="1" applyFont="1" applyBorder="1" applyAlignment="1">
      <alignment horizontal="center" vertical="center"/>
    </xf>
    <xf numFmtId="0" fontId="472" fillId="0" borderId="2" xfId="0" applyFont="1" applyBorder="1" applyAlignment="1">
      <alignment horizontal="center" vertical="center" wrapText="1"/>
    </xf>
    <xf numFmtId="4" fontId="473" fillId="0" borderId="2" xfId="0" applyNumberFormat="1" applyFont="1" applyBorder="1" applyAlignment="1">
      <alignment horizontal="center" vertical="center"/>
    </xf>
    <xf numFmtId="164" fontId="474" fillId="0" borderId="2" xfId="0" applyNumberFormat="1" applyFont="1" applyBorder="1" applyAlignment="1">
      <alignment horizontal="center" vertical="center"/>
    </xf>
    <xf numFmtId="164" fontId="475" fillId="0" borderId="2" xfId="0" applyNumberFormat="1" applyFont="1" applyBorder="1" applyAlignment="1">
      <alignment horizontal="center" vertical="center"/>
    </xf>
    <xf numFmtId="165" fontId="476" fillId="0" borderId="2" xfId="0" applyNumberFormat="1" applyFont="1" applyBorder="1" applyAlignment="1">
      <alignment horizontal="center" vertical="center"/>
    </xf>
    <xf numFmtId="164" fontId="477" fillId="0" borderId="2" xfId="0" applyNumberFormat="1" applyFont="1" applyBorder="1" applyAlignment="1">
      <alignment horizontal="center" vertical="center"/>
    </xf>
    <xf numFmtId="164" fontId="478" fillId="0" borderId="2" xfId="0" applyNumberFormat="1" applyFont="1" applyBorder="1" applyAlignment="1">
      <alignment horizontal="center" vertical="center" wrapText="1"/>
    </xf>
    <xf numFmtId="4" fontId="479" fillId="0" borderId="2" xfId="0" applyNumberFormat="1" applyFont="1" applyBorder="1" applyAlignment="1">
      <alignment horizontal="center" vertical="center"/>
    </xf>
    <xf numFmtId="164" fontId="480" fillId="0" borderId="2" xfId="0" applyNumberFormat="1" applyFont="1" applyBorder="1" applyAlignment="1">
      <alignment horizontal="center" vertical="center"/>
    </xf>
    <xf numFmtId="0" fontId="481" fillId="0" borderId="2" xfId="0" applyFont="1" applyBorder="1" applyAlignment="1">
      <alignment horizontal="center" vertical="center" wrapText="1"/>
    </xf>
    <xf numFmtId="4" fontId="482" fillId="0" borderId="2" xfId="0" applyNumberFormat="1" applyFont="1" applyBorder="1" applyAlignment="1">
      <alignment horizontal="center" vertical="center"/>
    </xf>
    <xf numFmtId="164" fontId="483" fillId="0" borderId="2" xfId="0" applyNumberFormat="1" applyFont="1" applyBorder="1" applyAlignment="1">
      <alignment horizontal="center" vertical="center"/>
    </xf>
    <xf numFmtId="164" fontId="484" fillId="0" borderId="2" xfId="0" applyNumberFormat="1" applyFont="1" applyBorder="1" applyAlignment="1">
      <alignment horizontal="center" vertical="center"/>
    </xf>
    <xf numFmtId="165" fontId="485" fillId="0" borderId="2" xfId="0" applyNumberFormat="1" applyFont="1" applyBorder="1" applyAlignment="1">
      <alignment horizontal="center" vertical="center"/>
    </xf>
    <xf numFmtId="164" fontId="486" fillId="0" borderId="2" xfId="0" applyNumberFormat="1" applyFont="1" applyBorder="1" applyAlignment="1">
      <alignment horizontal="center" vertical="center"/>
    </xf>
    <xf numFmtId="164" fontId="487" fillId="0" borderId="2" xfId="0" applyNumberFormat="1" applyFont="1" applyBorder="1" applyAlignment="1">
      <alignment horizontal="center" vertical="center" wrapText="1"/>
    </xf>
    <xf numFmtId="4" fontId="488" fillId="0" borderId="2" xfId="0" applyNumberFormat="1" applyFont="1" applyBorder="1" applyAlignment="1">
      <alignment horizontal="center" vertical="center"/>
    </xf>
    <xf numFmtId="164" fontId="489" fillId="0" borderId="2" xfId="0" applyNumberFormat="1" applyFont="1" applyBorder="1" applyAlignment="1">
      <alignment horizontal="center" vertical="center"/>
    </xf>
    <xf numFmtId="0" fontId="490" fillId="2" borderId="2" xfId="0" applyNumberFormat="1" applyFont="1" applyFill="1" applyBorder="1" applyAlignment="1">
      <alignment horizontal="center" vertical="center" wrapText="1"/>
    </xf>
    <xf numFmtId="164" fontId="490" fillId="2" borderId="2" xfId="0" applyNumberFormat="1" applyFont="1" applyFill="1" applyBorder="1" applyAlignment="1">
      <alignment horizontal="center" vertical="center" wrapText="1"/>
    </xf>
    <xf numFmtId="0" fontId="491" fillId="0" borderId="2" xfId="0" applyFont="1" applyBorder="1" applyAlignment="1">
      <alignment horizontal="center" vertical="center" wrapText="1"/>
    </xf>
    <xf numFmtId="4" fontId="492" fillId="0" borderId="2" xfId="0" applyNumberFormat="1" applyFont="1" applyBorder="1" applyAlignment="1">
      <alignment horizontal="center" vertical="center"/>
    </xf>
    <xf numFmtId="164" fontId="493" fillId="0" borderId="2" xfId="0" applyNumberFormat="1" applyFont="1" applyBorder="1" applyAlignment="1">
      <alignment horizontal="center" vertical="center"/>
    </xf>
    <xf numFmtId="164" fontId="494" fillId="0" borderId="2" xfId="0" applyNumberFormat="1" applyFont="1" applyBorder="1" applyAlignment="1">
      <alignment horizontal="center" vertical="center"/>
    </xf>
    <xf numFmtId="165" fontId="495" fillId="0" borderId="2" xfId="0" applyNumberFormat="1" applyFont="1" applyBorder="1" applyAlignment="1">
      <alignment horizontal="center" vertical="center"/>
    </xf>
    <xf numFmtId="164" fontId="496" fillId="0" borderId="2" xfId="0" applyNumberFormat="1" applyFont="1" applyBorder="1" applyAlignment="1">
      <alignment horizontal="center" vertical="center"/>
    </xf>
    <xf numFmtId="164" fontId="497" fillId="0" borderId="2" xfId="0" applyNumberFormat="1" applyFont="1" applyBorder="1" applyAlignment="1">
      <alignment horizontal="center" vertical="center" wrapText="1"/>
    </xf>
    <xf numFmtId="4" fontId="498" fillId="0" borderId="2" xfId="0" applyNumberFormat="1" applyFont="1" applyBorder="1" applyAlignment="1">
      <alignment horizontal="center" vertical="center"/>
    </xf>
    <xf numFmtId="164" fontId="499" fillId="0" borderId="2" xfId="0" applyNumberFormat="1" applyFont="1" applyBorder="1" applyAlignment="1">
      <alignment horizontal="center" vertical="center"/>
    </xf>
    <xf numFmtId="0" fontId="500" fillId="0" borderId="2" xfId="0" applyFont="1" applyBorder="1" applyAlignment="1">
      <alignment horizontal="center" vertical="center" wrapText="1"/>
    </xf>
    <xf numFmtId="4" fontId="501" fillId="0" borderId="2" xfId="0" applyNumberFormat="1" applyFont="1" applyBorder="1" applyAlignment="1">
      <alignment horizontal="center" vertical="center"/>
    </xf>
    <xf numFmtId="164" fontId="502" fillId="0" borderId="2" xfId="0" applyNumberFormat="1" applyFont="1" applyBorder="1" applyAlignment="1">
      <alignment horizontal="center" vertical="center"/>
    </xf>
    <xf numFmtId="164" fontId="503" fillId="0" borderId="2" xfId="0" applyNumberFormat="1" applyFont="1" applyBorder="1" applyAlignment="1">
      <alignment horizontal="center" vertical="center"/>
    </xf>
    <xf numFmtId="165" fontId="504" fillId="0" borderId="2" xfId="0" applyNumberFormat="1" applyFont="1" applyBorder="1" applyAlignment="1">
      <alignment horizontal="center" vertical="center"/>
    </xf>
    <xf numFmtId="164" fontId="505" fillId="0" borderId="2" xfId="0" applyNumberFormat="1" applyFont="1" applyBorder="1" applyAlignment="1">
      <alignment horizontal="center" vertical="center"/>
    </xf>
    <xf numFmtId="164" fontId="506" fillId="0" borderId="2" xfId="0" applyNumberFormat="1" applyFont="1" applyBorder="1" applyAlignment="1">
      <alignment horizontal="center" vertical="center" wrapText="1"/>
    </xf>
    <xf numFmtId="4" fontId="507" fillId="0" borderId="2" xfId="0" applyNumberFormat="1" applyFont="1" applyBorder="1" applyAlignment="1">
      <alignment horizontal="center" vertical="center"/>
    </xf>
    <xf numFmtId="164" fontId="508" fillId="0" borderId="2" xfId="0" applyNumberFormat="1" applyFont="1" applyBorder="1" applyAlignment="1">
      <alignment horizontal="center" vertical="center"/>
    </xf>
    <xf numFmtId="0" fontId="509" fillId="0" borderId="2" xfId="0" applyFont="1" applyBorder="1" applyAlignment="1">
      <alignment horizontal="center" vertical="center" wrapText="1"/>
    </xf>
    <xf numFmtId="4" fontId="510" fillId="0" borderId="2" xfId="0" applyNumberFormat="1" applyFont="1" applyBorder="1" applyAlignment="1">
      <alignment horizontal="center" vertical="center"/>
    </xf>
    <xf numFmtId="164" fontId="511" fillId="0" borderId="2" xfId="0" applyNumberFormat="1" applyFont="1" applyBorder="1" applyAlignment="1">
      <alignment horizontal="center" vertical="center"/>
    </xf>
    <xf numFmtId="164" fontId="512" fillId="0" borderId="2" xfId="0" applyNumberFormat="1" applyFont="1" applyBorder="1" applyAlignment="1">
      <alignment horizontal="center" vertical="center"/>
    </xf>
    <xf numFmtId="165" fontId="513" fillId="0" borderId="2" xfId="0" applyNumberFormat="1" applyFont="1" applyBorder="1" applyAlignment="1">
      <alignment horizontal="center" vertical="center"/>
    </xf>
    <xf numFmtId="164" fontId="514" fillId="0" borderId="2" xfId="0" applyNumberFormat="1" applyFont="1" applyBorder="1" applyAlignment="1">
      <alignment horizontal="center" vertical="center"/>
    </xf>
    <xf numFmtId="164" fontId="515" fillId="0" borderId="2" xfId="0" applyNumberFormat="1" applyFont="1" applyBorder="1" applyAlignment="1">
      <alignment horizontal="center" vertical="center" wrapText="1"/>
    </xf>
    <xf numFmtId="4" fontId="516" fillId="0" borderId="2" xfId="0" applyNumberFormat="1" applyFont="1" applyBorder="1" applyAlignment="1">
      <alignment horizontal="center" vertical="center"/>
    </xf>
    <xf numFmtId="164" fontId="517" fillId="0" borderId="2" xfId="0" applyNumberFormat="1" applyFont="1" applyBorder="1" applyAlignment="1">
      <alignment horizontal="center" vertical="center"/>
    </xf>
    <xf numFmtId="0" fontId="518" fillId="0" borderId="2" xfId="0" applyFont="1" applyBorder="1" applyAlignment="1">
      <alignment horizontal="center" vertical="center" wrapText="1"/>
    </xf>
    <xf numFmtId="4" fontId="519" fillId="0" borderId="2" xfId="0" applyNumberFormat="1" applyFont="1" applyBorder="1" applyAlignment="1">
      <alignment horizontal="center" vertical="center"/>
    </xf>
    <xf numFmtId="164" fontId="520" fillId="0" borderId="2" xfId="0" applyNumberFormat="1" applyFont="1" applyBorder="1" applyAlignment="1">
      <alignment horizontal="center" vertical="center"/>
    </xf>
    <xf numFmtId="164" fontId="521" fillId="0" borderId="2" xfId="0" applyNumberFormat="1" applyFont="1" applyBorder="1" applyAlignment="1">
      <alignment horizontal="center" vertical="center"/>
    </xf>
    <xf numFmtId="165" fontId="522" fillId="0" borderId="2" xfId="0" applyNumberFormat="1" applyFont="1" applyBorder="1" applyAlignment="1">
      <alignment horizontal="center" vertical="center"/>
    </xf>
    <xf numFmtId="164" fontId="523" fillId="0" borderId="2" xfId="0" applyNumberFormat="1" applyFont="1" applyBorder="1" applyAlignment="1">
      <alignment horizontal="center" vertical="center"/>
    </xf>
    <xf numFmtId="164" fontId="524" fillId="0" borderId="2" xfId="0" applyNumberFormat="1" applyFont="1" applyBorder="1" applyAlignment="1">
      <alignment horizontal="center" vertical="center" wrapText="1"/>
    </xf>
    <xf numFmtId="4" fontId="525" fillId="0" borderId="2" xfId="0" applyNumberFormat="1" applyFont="1" applyBorder="1" applyAlignment="1">
      <alignment horizontal="center" vertical="center"/>
    </xf>
    <xf numFmtId="164" fontId="526" fillId="0" borderId="2" xfId="0" applyNumberFormat="1" applyFont="1" applyBorder="1" applyAlignment="1">
      <alignment horizontal="center" vertical="center"/>
    </xf>
    <xf numFmtId="0" fontId="527" fillId="0" borderId="2" xfId="0" applyFont="1" applyBorder="1" applyAlignment="1">
      <alignment horizontal="center" vertical="center" wrapText="1"/>
    </xf>
    <xf numFmtId="4" fontId="528" fillId="0" borderId="2" xfId="0" applyNumberFormat="1" applyFont="1" applyBorder="1" applyAlignment="1">
      <alignment horizontal="center" vertical="center"/>
    </xf>
    <xf numFmtId="164" fontId="529" fillId="0" borderId="2" xfId="0" applyNumberFormat="1" applyFont="1" applyBorder="1" applyAlignment="1">
      <alignment horizontal="center" vertical="center"/>
    </xf>
    <xf numFmtId="164" fontId="530" fillId="0" borderId="2" xfId="0" applyNumberFormat="1" applyFont="1" applyBorder="1" applyAlignment="1">
      <alignment horizontal="center" vertical="center"/>
    </xf>
    <xf numFmtId="165" fontId="531" fillId="0" borderId="2" xfId="0" applyNumberFormat="1" applyFont="1" applyBorder="1" applyAlignment="1">
      <alignment horizontal="center" vertical="center"/>
    </xf>
    <xf numFmtId="164" fontId="532" fillId="0" borderId="2" xfId="0" applyNumberFormat="1" applyFont="1" applyBorder="1" applyAlignment="1">
      <alignment horizontal="center" vertical="center"/>
    </xf>
    <xf numFmtId="164" fontId="533" fillId="0" borderId="2" xfId="0" applyNumberFormat="1" applyFont="1" applyBorder="1" applyAlignment="1">
      <alignment horizontal="center" vertical="center" wrapText="1"/>
    </xf>
    <xf numFmtId="4" fontId="534" fillId="0" borderId="2" xfId="0" applyNumberFormat="1" applyFont="1" applyBorder="1" applyAlignment="1">
      <alignment horizontal="center" vertical="center"/>
    </xf>
    <xf numFmtId="164" fontId="535" fillId="0" borderId="2" xfId="0" applyNumberFormat="1" applyFont="1" applyBorder="1" applyAlignment="1">
      <alignment horizontal="center" vertical="center"/>
    </xf>
    <xf numFmtId="0" fontId="536" fillId="0" borderId="2" xfId="0" applyFont="1" applyBorder="1" applyAlignment="1">
      <alignment horizontal="center" vertical="center" wrapText="1"/>
    </xf>
    <xf numFmtId="4" fontId="537" fillId="0" borderId="2" xfId="0" applyNumberFormat="1" applyFont="1" applyBorder="1" applyAlignment="1">
      <alignment horizontal="center" vertical="center"/>
    </xf>
    <xf numFmtId="164" fontId="538" fillId="0" borderId="2" xfId="0" applyNumberFormat="1" applyFont="1" applyBorder="1" applyAlignment="1">
      <alignment horizontal="center" vertical="center"/>
    </xf>
    <xf numFmtId="164" fontId="539" fillId="0" borderId="2" xfId="0" applyNumberFormat="1" applyFont="1" applyBorder="1" applyAlignment="1">
      <alignment horizontal="center" vertical="center"/>
    </xf>
    <xf numFmtId="165" fontId="540" fillId="0" borderId="2" xfId="0" applyNumberFormat="1" applyFont="1" applyBorder="1" applyAlignment="1">
      <alignment horizontal="center" vertical="center"/>
    </xf>
    <xf numFmtId="164" fontId="541" fillId="0" borderId="2" xfId="0" applyNumberFormat="1" applyFont="1" applyBorder="1" applyAlignment="1">
      <alignment horizontal="center" vertical="center"/>
    </xf>
    <xf numFmtId="164" fontId="542" fillId="0" borderId="2" xfId="0" applyNumberFormat="1" applyFont="1" applyBorder="1" applyAlignment="1">
      <alignment horizontal="center" vertical="center" wrapText="1"/>
    </xf>
    <xf numFmtId="4" fontId="543" fillId="0" borderId="2" xfId="0" applyNumberFormat="1" applyFont="1" applyBorder="1" applyAlignment="1">
      <alignment horizontal="center" vertical="center"/>
    </xf>
    <xf numFmtId="164" fontId="544" fillId="0" borderId="2" xfId="0" applyNumberFormat="1" applyFont="1" applyBorder="1" applyAlignment="1">
      <alignment horizontal="center" vertical="center"/>
    </xf>
    <xf numFmtId="0" fontId="545" fillId="0" borderId="2" xfId="0" applyFont="1" applyBorder="1" applyAlignment="1">
      <alignment horizontal="center" vertical="center" wrapText="1"/>
    </xf>
    <xf numFmtId="4" fontId="546" fillId="0" borderId="2" xfId="0" applyNumberFormat="1" applyFont="1" applyBorder="1" applyAlignment="1">
      <alignment horizontal="center" vertical="center"/>
    </xf>
    <xf numFmtId="164" fontId="547" fillId="0" borderId="2" xfId="0" applyNumberFormat="1" applyFont="1" applyBorder="1" applyAlignment="1">
      <alignment horizontal="center" vertical="center"/>
    </xf>
    <xf numFmtId="164" fontId="548" fillId="0" borderId="2" xfId="0" applyNumberFormat="1" applyFont="1" applyBorder="1" applyAlignment="1">
      <alignment horizontal="center" vertical="center"/>
    </xf>
    <xf numFmtId="165" fontId="549" fillId="0" borderId="2" xfId="0" applyNumberFormat="1" applyFont="1" applyBorder="1" applyAlignment="1">
      <alignment horizontal="center" vertical="center"/>
    </xf>
    <xf numFmtId="164" fontId="550" fillId="0" borderId="2" xfId="0" applyNumberFormat="1" applyFont="1" applyBorder="1" applyAlignment="1">
      <alignment horizontal="center" vertical="center"/>
    </xf>
    <xf numFmtId="164" fontId="551" fillId="0" borderId="2" xfId="0" applyNumberFormat="1" applyFont="1" applyBorder="1" applyAlignment="1">
      <alignment horizontal="center" vertical="center" wrapText="1"/>
    </xf>
    <xf numFmtId="4" fontId="552" fillId="0" borderId="2" xfId="0" applyNumberFormat="1" applyFont="1" applyBorder="1" applyAlignment="1">
      <alignment horizontal="center" vertical="center"/>
    </xf>
    <xf numFmtId="164" fontId="553" fillId="0" borderId="2" xfId="0" applyNumberFormat="1" applyFont="1" applyBorder="1" applyAlignment="1">
      <alignment horizontal="center" vertical="center"/>
    </xf>
    <xf numFmtId="0" fontId="554" fillId="0" borderId="2" xfId="0" applyFont="1" applyBorder="1" applyAlignment="1">
      <alignment horizontal="center" vertical="center" wrapText="1"/>
    </xf>
    <xf numFmtId="4" fontId="555" fillId="0" borderId="2" xfId="0" applyNumberFormat="1" applyFont="1" applyBorder="1" applyAlignment="1">
      <alignment horizontal="center" vertical="center"/>
    </xf>
    <xf numFmtId="164" fontId="556" fillId="0" borderId="2" xfId="0" applyNumberFormat="1" applyFont="1" applyBorder="1" applyAlignment="1">
      <alignment horizontal="center" vertical="center"/>
    </xf>
    <xf numFmtId="164" fontId="557" fillId="0" borderId="2" xfId="0" applyNumberFormat="1" applyFont="1" applyBorder="1" applyAlignment="1">
      <alignment horizontal="center" vertical="center"/>
    </xf>
    <xf numFmtId="165" fontId="558" fillId="0" borderId="2" xfId="0" applyNumberFormat="1" applyFont="1" applyBorder="1" applyAlignment="1">
      <alignment horizontal="center" vertical="center"/>
    </xf>
    <xf numFmtId="164" fontId="559" fillId="0" borderId="2" xfId="0" applyNumberFormat="1" applyFont="1" applyBorder="1" applyAlignment="1">
      <alignment horizontal="center" vertical="center"/>
    </xf>
    <xf numFmtId="164" fontId="560" fillId="0" borderId="2" xfId="0" applyNumberFormat="1" applyFont="1" applyBorder="1" applyAlignment="1">
      <alignment horizontal="center" vertical="center" wrapText="1"/>
    </xf>
    <xf numFmtId="4" fontId="561" fillId="0" borderId="2" xfId="0" applyNumberFormat="1" applyFont="1" applyBorder="1" applyAlignment="1">
      <alignment horizontal="center" vertical="center"/>
    </xf>
    <xf numFmtId="164" fontId="562" fillId="0" borderId="2" xfId="0" applyNumberFormat="1" applyFont="1" applyBorder="1" applyAlignment="1">
      <alignment horizontal="center" vertical="center"/>
    </xf>
    <xf numFmtId="0" fontId="563" fillId="0" borderId="2" xfId="0" applyFont="1" applyBorder="1" applyAlignment="1">
      <alignment horizontal="center" vertical="center" wrapText="1"/>
    </xf>
    <xf numFmtId="4" fontId="564" fillId="0" borderId="2" xfId="0" applyNumberFormat="1" applyFont="1" applyBorder="1" applyAlignment="1">
      <alignment horizontal="center" vertical="center"/>
    </xf>
    <xf numFmtId="164" fontId="565" fillId="0" borderId="2" xfId="0" applyNumberFormat="1" applyFont="1" applyBorder="1" applyAlignment="1">
      <alignment horizontal="center" vertical="center"/>
    </xf>
    <xf numFmtId="164" fontId="566" fillId="0" borderId="2" xfId="0" applyNumberFormat="1" applyFont="1" applyBorder="1" applyAlignment="1">
      <alignment horizontal="center" vertical="center"/>
    </xf>
    <xf numFmtId="165" fontId="567" fillId="0" borderId="2" xfId="0" applyNumberFormat="1" applyFont="1" applyBorder="1" applyAlignment="1">
      <alignment horizontal="center" vertical="center"/>
    </xf>
    <xf numFmtId="164" fontId="568" fillId="0" borderId="2" xfId="0" applyNumberFormat="1" applyFont="1" applyBorder="1" applyAlignment="1">
      <alignment horizontal="center" vertical="center"/>
    </xf>
    <xf numFmtId="164" fontId="569" fillId="0" borderId="2" xfId="0" applyNumberFormat="1" applyFont="1" applyBorder="1" applyAlignment="1">
      <alignment horizontal="center" vertical="center" wrapText="1"/>
    </xf>
    <xf numFmtId="4" fontId="570" fillId="0" borderId="2" xfId="0" applyNumberFormat="1" applyFont="1" applyBorder="1" applyAlignment="1">
      <alignment horizontal="center" vertical="center"/>
    </xf>
    <xf numFmtId="164" fontId="571" fillId="0" borderId="2" xfId="0" applyNumberFormat="1" applyFont="1" applyBorder="1" applyAlignment="1">
      <alignment horizontal="center" vertical="center"/>
    </xf>
    <xf numFmtId="0" fontId="572" fillId="0" borderId="2" xfId="0" applyFont="1" applyBorder="1" applyAlignment="1">
      <alignment horizontal="center" vertical="center" wrapText="1"/>
    </xf>
    <xf numFmtId="4" fontId="573" fillId="0" borderId="2" xfId="0" applyNumberFormat="1" applyFont="1" applyBorder="1" applyAlignment="1">
      <alignment horizontal="center" vertical="center"/>
    </xf>
    <xf numFmtId="164" fontId="574" fillId="0" borderId="2" xfId="0" applyNumberFormat="1" applyFont="1" applyBorder="1" applyAlignment="1">
      <alignment horizontal="center" vertical="center"/>
    </xf>
    <xf numFmtId="164" fontId="575" fillId="0" borderId="2" xfId="0" applyNumberFormat="1" applyFont="1" applyBorder="1" applyAlignment="1">
      <alignment horizontal="center" vertical="center"/>
    </xf>
    <xf numFmtId="165" fontId="576" fillId="0" borderId="2" xfId="0" applyNumberFormat="1" applyFont="1" applyBorder="1" applyAlignment="1">
      <alignment horizontal="center" vertical="center"/>
    </xf>
    <xf numFmtId="164" fontId="577" fillId="0" borderId="2" xfId="0" applyNumberFormat="1" applyFont="1" applyBorder="1" applyAlignment="1">
      <alignment horizontal="center" vertical="center"/>
    </xf>
    <xf numFmtId="164" fontId="578" fillId="0" borderId="2" xfId="0" applyNumberFormat="1" applyFont="1" applyBorder="1" applyAlignment="1">
      <alignment horizontal="center" vertical="center" wrapText="1"/>
    </xf>
    <xf numFmtId="4" fontId="579" fillId="0" borderId="2" xfId="0" applyNumberFormat="1" applyFont="1" applyBorder="1" applyAlignment="1">
      <alignment horizontal="center" vertical="center"/>
    </xf>
    <xf numFmtId="164" fontId="580" fillId="0" borderId="2" xfId="0" applyNumberFormat="1" applyFont="1" applyBorder="1" applyAlignment="1">
      <alignment horizontal="center" vertical="center"/>
    </xf>
    <xf numFmtId="0" fontId="581" fillId="0" borderId="2" xfId="0" applyFont="1" applyBorder="1" applyAlignment="1">
      <alignment horizontal="center" vertical="center" wrapText="1"/>
    </xf>
    <xf numFmtId="4" fontId="582" fillId="0" borderId="2" xfId="0" applyNumberFormat="1" applyFont="1" applyBorder="1" applyAlignment="1">
      <alignment horizontal="center" vertical="center"/>
    </xf>
    <xf numFmtId="164" fontId="583" fillId="0" borderId="2" xfId="0" applyNumberFormat="1" applyFont="1" applyBorder="1" applyAlignment="1">
      <alignment horizontal="center" vertical="center"/>
    </xf>
    <xf numFmtId="164" fontId="584" fillId="0" borderId="2" xfId="0" applyNumberFormat="1" applyFont="1" applyBorder="1" applyAlignment="1">
      <alignment horizontal="center" vertical="center"/>
    </xf>
    <xf numFmtId="165" fontId="585" fillId="0" borderId="2" xfId="0" applyNumberFormat="1" applyFont="1" applyBorder="1" applyAlignment="1">
      <alignment horizontal="center" vertical="center"/>
    </xf>
    <xf numFmtId="164" fontId="586" fillId="0" borderId="2" xfId="0" applyNumberFormat="1" applyFont="1" applyBorder="1" applyAlignment="1">
      <alignment horizontal="center" vertical="center"/>
    </xf>
    <xf numFmtId="164" fontId="587" fillId="0" borderId="2" xfId="0" applyNumberFormat="1" applyFont="1" applyBorder="1" applyAlignment="1">
      <alignment horizontal="center" vertical="center" wrapText="1"/>
    </xf>
    <xf numFmtId="4" fontId="588" fillId="0" borderId="2" xfId="0" applyNumberFormat="1" applyFont="1" applyBorder="1" applyAlignment="1">
      <alignment horizontal="center" vertical="center"/>
    </xf>
    <xf numFmtId="164" fontId="589" fillId="0" borderId="2" xfId="0" applyNumberFormat="1" applyFont="1" applyBorder="1" applyAlignment="1">
      <alignment horizontal="center" vertical="center"/>
    </xf>
    <xf numFmtId="0" fontId="590" fillId="0" borderId="2" xfId="0" applyFont="1" applyBorder="1" applyAlignment="1">
      <alignment horizontal="center" vertical="center" wrapText="1"/>
    </xf>
    <xf numFmtId="4" fontId="591" fillId="0" borderId="2" xfId="0" applyNumberFormat="1" applyFont="1" applyBorder="1" applyAlignment="1">
      <alignment horizontal="center" vertical="center"/>
    </xf>
    <xf numFmtId="164" fontId="592" fillId="0" borderId="2" xfId="0" applyNumberFormat="1" applyFont="1" applyBorder="1" applyAlignment="1">
      <alignment horizontal="center" vertical="center"/>
    </xf>
    <xf numFmtId="164" fontId="593" fillId="0" borderId="2" xfId="0" applyNumberFormat="1" applyFont="1" applyBorder="1" applyAlignment="1">
      <alignment horizontal="center" vertical="center"/>
    </xf>
    <xf numFmtId="165" fontId="594" fillId="0" borderId="2" xfId="0" applyNumberFormat="1" applyFont="1" applyBorder="1" applyAlignment="1">
      <alignment horizontal="center" vertical="center"/>
    </xf>
    <xf numFmtId="164" fontId="595" fillId="0" borderId="2" xfId="0" applyNumberFormat="1" applyFont="1" applyBorder="1" applyAlignment="1">
      <alignment horizontal="center" vertical="center"/>
    </xf>
    <xf numFmtId="164" fontId="596" fillId="0" borderId="2" xfId="0" applyNumberFormat="1" applyFont="1" applyBorder="1" applyAlignment="1">
      <alignment horizontal="center" vertical="center" wrapText="1"/>
    </xf>
    <xf numFmtId="4" fontId="597" fillId="0" borderId="2" xfId="0" applyNumberFormat="1" applyFont="1" applyBorder="1" applyAlignment="1">
      <alignment horizontal="center" vertical="center"/>
    </xf>
    <xf numFmtId="164" fontId="598" fillId="0" borderId="2" xfId="0" applyNumberFormat="1" applyFont="1" applyBorder="1" applyAlignment="1">
      <alignment horizontal="center" vertical="center"/>
    </xf>
    <xf numFmtId="0" fontId="599" fillId="0" borderId="2" xfId="0" applyFont="1" applyBorder="1" applyAlignment="1">
      <alignment horizontal="center" vertical="center" wrapText="1"/>
    </xf>
    <xf numFmtId="4" fontId="600" fillId="0" borderId="2" xfId="0" applyNumberFormat="1" applyFont="1" applyBorder="1" applyAlignment="1">
      <alignment horizontal="center" vertical="center"/>
    </xf>
    <xf numFmtId="164" fontId="601" fillId="0" borderId="2" xfId="0" applyNumberFormat="1" applyFont="1" applyBorder="1" applyAlignment="1">
      <alignment horizontal="center" vertical="center"/>
    </xf>
    <xf numFmtId="164" fontId="602" fillId="0" borderId="2" xfId="0" applyNumberFormat="1" applyFont="1" applyBorder="1" applyAlignment="1">
      <alignment horizontal="center" vertical="center"/>
    </xf>
    <xf numFmtId="165" fontId="603" fillId="0" borderId="2" xfId="0" applyNumberFormat="1" applyFont="1" applyBorder="1" applyAlignment="1">
      <alignment horizontal="center" vertical="center"/>
    </xf>
    <xf numFmtId="164" fontId="604" fillId="0" borderId="2" xfId="0" applyNumberFormat="1" applyFont="1" applyBorder="1" applyAlignment="1">
      <alignment horizontal="center" vertical="center"/>
    </xf>
    <xf numFmtId="164" fontId="605" fillId="0" borderId="2" xfId="0" applyNumberFormat="1" applyFont="1" applyBorder="1" applyAlignment="1">
      <alignment horizontal="center" vertical="center" wrapText="1"/>
    </xf>
    <xf numFmtId="4" fontId="606" fillId="0" borderId="2" xfId="0" applyNumberFormat="1" applyFont="1" applyBorder="1" applyAlignment="1">
      <alignment horizontal="center" vertical="center"/>
    </xf>
    <xf numFmtId="164" fontId="607" fillId="0" borderId="2" xfId="0" applyNumberFormat="1" applyFont="1" applyBorder="1" applyAlignment="1">
      <alignment horizontal="center" vertical="center"/>
    </xf>
    <xf numFmtId="0" fontId="608" fillId="0" borderId="2" xfId="0" applyFont="1" applyBorder="1" applyAlignment="1">
      <alignment horizontal="center" vertical="center" wrapText="1"/>
    </xf>
    <xf numFmtId="4" fontId="609" fillId="0" borderId="2" xfId="0" applyNumberFormat="1" applyFont="1" applyBorder="1" applyAlignment="1">
      <alignment horizontal="center" vertical="center"/>
    </xf>
    <xf numFmtId="164" fontId="610" fillId="0" borderId="2" xfId="0" applyNumberFormat="1" applyFont="1" applyBorder="1" applyAlignment="1">
      <alignment horizontal="center" vertical="center"/>
    </xf>
    <xf numFmtId="164" fontId="611" fillId="0" borderId="2" xfId="0" applyNumberFormat="1" applyFont="1" applyBorder="1" applyAlignment="1">
      <alignment horizontal="center" vertical="center"/>
    </xf>
    <xf numFmtId="165" fontId="612" fillId="0" borderId="2" xfId="0" applyNumberFormat="1" applyFont="1" applyBorder="1" applyAlignment="1">
      <alignment horizontal="center" vertical="center"/>
    </xf>
    <xf numFmtId="164" fontId="613" fillId="0" borderId="2" xfId="0" applyNumberFormat="1" applyFont="1" applyBorder="1" applyAlignment="1">
      <alignment horizontal="center" vertical="center"/>
    </xf>
    <xf numFmtId="164" fontId="614" fillId="0" borderId="2" xfId="0" applyNumberFormat="1" applyFont="1" applyBorder="1" applyAlignment="1">
      <alignment horizontal="center" vertical="center" wrapText="1"/>
    </xf>
    <xf numFmtId="4" fontId="615" fillId="0" borderId="2" xfId="0" applyNumberFormat="1" applyFont="1" applyBorder="1" applyAlignment="1">
      <alignment horizontal="center" vertical="center"/>
    </xf>
    <xf numFmtId="164" fontId="616" fillId="0" borderId="2" xfId="0" applyNumberFormat="1" applyFont="1" applyBorder="1" applyAlignment="1">
      <alignment horizontal="center" vertical="center"/>
    </xf>
    <xf numFmtId="0" fontId="617" fillId="0" borderId="2" xfId="0" applyFont="1" applyBorder="1" applyAlignment="1">
      <alignment horizontal="center" vertical="center" wrapText="1"/>
    </xf>
    <xf numFmtId="4" fontId="618" fillId="0" borderId="2" xfId="0" applyNumberFormat="1" applyFont="1" applyBorder="1" applyAlignment="1">
      <alignment horizontal="center" vertical="center"/>
    </xf>
    <xf numFmtId="164" fontId="619" fillId="0" borderId="2" xfId="0" applyNumberFormat="1" applyFont="1" applyBorder="1" applyAlignment="1">
      <alignment horizontal="center" vertical="center"/>
    </xf>
    <xf numFmtId="164" fontId="620" fillId="0" borderId="2" xfId="0" applyNumberFormat="1" applyFont="1" applyBorder="1" applyAlignment="1">
      <alignment horizontal="center" vertical="center"/>
    </xf>
    <xf numFmtId="165" fontId="621" fillId="0" borderId="2" xfId="0" applyNumberFormat="1" applyFont="1" applyBorder="1" applyAlignment="1">
      <alignment horizontal="center" vertical="center"/>
    </xf>
    <xf numFmtId="164" fontId="622" fillId="0" borderId="2" xfId="0" applyNumberFormat="1" applyFont="1" applyBorder="1" applyAlignment="1">
      <alignment horizontal="center" vertical="center"/>
    </xf>
    <xf numFmtId="164" fontId="623" fillId="0" borderId="2" xfId="0" applyNumberFormat="1" applyFont="1" applyBorder="1" applyAlignment="1">
      <alignment horizontal="center" vertical="center" wrapText="1"/>
    </xf>
    <xf numFmtId="4" fontId="624" fillId="0" borderId="2" xfId="0" applyNumberFormat="1" applyFont="1" applyBorder="1" applyAlignment="1">
      <alignment horizontal="center" vertical="center"/>
    </xf>
    <xf numFmtId="164" fontId="625" fillId="0" borderId="2" xfId="0" applyNumberFormat="1" applyFont="1" applyBorder="1" applyAlignment="1">
      <alignment horizontal="center" vertical="center"/>
    </xf>
    <xf numFmtId="0" fontId="626" fillId="0" borderId="2" xfId="0" applyFont="1" applyBorder="1" applyAlignment="1">
      <alignment horizontal="center" vertical="center" wrapText="1"/>
    </xf>
    <xf numFmtId="4" fontId="627" fillId="0" borderId="2" xfId="0" applyNumberFormat="1" applyFont="1" applyBorder="1" applyAlignment="1">
      <alignment horizontal="center" vertical="center"/>
    </xf>
    <xf numFmtId="164" fontId="628" fillId="0" borderId="2" xfId="0" applyNumberFormat="1" applyFont="1" applyBorder="1" applyAlignment="1">
      <alignment horizontal="center" vertical="center"/>
    </xf>
    <xf numFmtId="164" fontId="629" fillId="0" borderId="2" xfId="0" applyNumberFormat="1" applyFont="1" applyBorder="1" applyAlignment="1">
      <alignment horizontal="center" vertical="center"/>
    </xf>
    <xf numFmtId="165" fontId="630" fillId="0" borderId="2" xfId="0" applyNumberFormat="1" applyFont="1" applyBorder="1" applyAlignment="1">
      <alignment horizontal="center" vertical="center"/>
    </xf>
    <xf numFmtId="164" fontId="631" fillId="0" borderId="2" xfId="0" applyNumberFormat="1" applyFont="1" applyBorder="1" applyAlignment="1">
      <alignment horizontal="center" vertical="center"/>
    </xf>
    <xf numFmtId="164" fontId="632" fillId="0" borderId="2" xfId="0" applyNumberFormat="1" applyFont="1" applyBorder="1" applyAlignment="1">
      <alignment horizontal="center" vertical="center" wrapText="1"/>
    </xf>
    <xf numFmtId="4" fontId="633" fillId="0" borderId="2" xfId="0" applyNumberFormat="1" applyFont="1" applyBorder="1" applyAlignment="1">
      <alignment horizontal="center" vertical="center"/>
    </xf>
    <xf numFmtId="164" fontId="634" fillId="0" borderId="2" xfId="0" applyNumberFormat="1" applyFont="1" applyBorder="1" applyAlignment="1">
      <alignment horizontal="center" vertical="center"/>
    </xf>
    <xf numFmtId="0" fontId="635" fillId="0" borderId="2" xfId="0" applyFont="1" applyBorder="1" applyAlignment="1">
      <alignment horizontal="center" vertical="center" wrapText="1"/>
    </xf>
    <xf numFmtId="4" fontId="636" fillId="0" borderId="2" xfId="0" applyNumberFormat="1" applyFont="1" applyBorder="1" applyAlignment="1">
      <alignment horizontal="center" vertical="center"/>
    </xf>
    <xf numFmtId="164" fontId="637" fillId="0" borderId="2" xfId="0" applyNumberFormat="1" applyFont="1" applyBorder="1" applyAlignment="1">
      <alignment horizontal="center" vertical="center"/>
    </xf>
    <xf numFmtId="164" fontId="638" fillId="0" borderId="2" xfId="0" applyNumberFormat="1" applyFont="1" applyBorder="1" applyAlignment="1">
      <alignment horizontal="center" vertical="center"/>
    </xf>
    <xf numFmtId="165" fontId="639" fillId="0" borderId="2" xfId="0" applyNumberFormat="1" applyFont="1" applyBorder="1" applyAlignment="1">
      <alignment horizontal="center" vertical="center"/>
    </xf>
    <xf numFmtId="164" fontId="640" fillId="0" borderId="2" xfId="0" applyNumberFormat="1" applyFont="1" applyBorder="1" applyAlignment="1">
      <alignment horizontal="center" vertical="center"/>
    </xf>
    <xf numFmtId="164" fontId="641" fillId="0" borderId="2" xfId="0" applyNumberFormat="1" applyFont="1" applyBorder="1" applyAlignment="1">
      <alignment horizontal="center" vertical="center" wrapText="1"/>
    </xf>
    <xf numFmtId="4" fontId="642" fillId="0" borderId="2" xfId="0" applyNumberFormat="1" applyFont="1" applyBorder="1" applyAlignment="1">
      <alignment horizontal="center" vertical="center"/>
    </xf>
    <xf numFmtId="164" fontId="643" fillId="0" borderId="2" xfId="0" applyNumberFormat="1" applyFont="1" applyBorder="1" applyAlignment="1">
      <alignment horizontal="center" vertical="center"/>
    </xf>
    <xf numFmtId="0" fontId="644" fillId="0" borderId="2" xfId="0" applyFont="1" applyBorder="1" applyAlignment="1">
      <alignment horizontal="center" vertical="center" wrapText="1"/>
    </xf>
    <xf numFmtId="4" fontId="645" fillId="0" borderId="2" xfId="0" applyNumberFormat="1" applyFont="1" applyBorder="1" applyAlignment="1">
      <alignment horizontal="center" vertical="center"/>
    </xf>
    <xf numFmtId="164" fontId="646" fillId="0" borderId="2" xfId="0" applyNumberFormat="1" applyFont="1" applyBorder="1" applyAlignment="1">
      <alignment horizontal="center" vertical="center"/>
    </xf>
    <xf numFmtId="164" fontId="647" fillId="0" borderId="2" xfId="0" applyNumberFormat="1" applyFont="1" applyBorder="1" applyAlignment="1">
      <alignment horizontal="center" vertical="center"/>
    </xf>
    <xf numFmtId="165" fontId="648" fillId="0" borderId="2" xfId="0" applyNumberFormat="1" applyFont="1" applyBorder="1" applyAlignment="1">
      <alignment horizontal="center" vertical="center"/>
    </xf>
    <xf numFmtId="164" fontId="649" fillId="0" borderId="2" xfId="0" applyNumberFormat="1" applyFont="1" applyBorder="1" applyAlignment="1">
      <alignment horizontal="center" vertical="center"/>
    </xf>
    <xf numFmtId="164" fontId="650" fillId="0" borderId="2" xfId="0" applyNumberFormat="1" applyFont="1" applyBorder="1" applyAlignment="1">
      <alignment horizontal="center" vertical="center" wrapText="1"/>
    </xf>
    <xf numFmtId="4" fontId="651" fillId="0" borderId="2" xfId="0" applyNumberFormat="1" applyFont="1" applyBorder="1" applyAlignment="1">
      <alignment horizontal="center" vertical="center"/>
    </xf>
    <xf numFmtId="164" fontId="652" fillId="0" borderId="2" xfId="0" applyNumberFormat="1" applyFont="1" applyBorder="1" applyAlignment="1">
      <alignment horizontal="center" vertical="center"/>
    </xf>
    <xf numFmtId="0" fontId="653" fillId="0" borderId="2" xfId="0" applyFont="1" applyBorder="1" applyAlignment="1">
      <alignment horizontal="center" vertical="center" wrapText="1"/>
    </xf>
    <xf numFmtId="4" fontId="654" fillId="0" borderId="2" xfId="0" applyNumberFormat="1" applyFont="1" applyBorder="1" applyAlignment="1">
      <alignment horizontal="center" vertical="center"/>
    </xf>
    <xf numFmtId="164" fontId="655" fillId="0" borderId="2" xfId="0" applyNumberFormat="1" applyFont="1" applyBorder="1" applyAlignment="1">
      <alignment horizontal="center" vertical="center"/>
    </xf>
    <xf numFmtId="164" fontId="656" fillId="0" borderId="2" xfId="0" applyNumberFormat="1" applyFont="1" applyBorder="1" applyAlignment="1">
      <alignment horizontal="center" vertical="center"/>
    </xf>
    <xf numFmtId="165" fontId="657" fillId="0" borderId="2" xfId="0" applyNumberFormat="1" applyFont="1" applyBorder="1" applyAlignment="1">
      <alignment horizontal="center" vertical="center"/>
    </xf>
    <xf numFmtId="164" fontId="658" fillId="0" borderId="2" xfId="0" applyNumberFormat="1" applyFont="1" applyBorder="1" applyAlignment="1">
      <alignment horizontal="center" vertical="center"/>
    </xf>
    <xf numFmtId="164" fontId="659" fillId="0" borderId="2" xfId="0" applyNumberFormat="1" applyFont="1" applyBorder="1" applyAlignment="1">
      <alignment horizontal="center" vertical="center" wrapText="1"/>
    </xf>
    <xf numFmtId="4" fontId="660" fillId="0" borderId="2" xfId="0" applyNumberFormat="1" applyFont="1" applyBorder="1" applyAlignment="1">
      <alignment horizontal="center" vertical="center"/>
    </xf>
    <xf numFmtId="164" fontId="661" fillId="0" borderId="2" xfId="0" applyNumberFormat="1" applyFont="1" applyBorder="1" applyAlignment="1">
      <alignment horizontal="center" vertical="center"/>
    </xf>
    <xf numFmtId="0" fontId="662" fillId="0" borderId="2" xfId="0" applyFont="1" applyBorder="1" applyAlignment="1">
      <alignment horizontal="center" vertical="center" wrapText="1"/>
    </xf>
    <xf numFmtId="4" fontId="663" fillId="0" borderId="2" xfId="0" applyNumberFormat="1" applyFont="1" applyBorder="1" applyAlignment="1">
      <alignment horizontal="center" vertical="center"/>
    </xf>
    <xf numFmtId="164" fontId="664" fillId="0" borderId="2" xfId="0" applyNumberFormat="1" applyFont="1" applyBorder="1" applyAlignment="1">
      <alignment horizontal="center" vertical="center"/>
    </xf>
    <xf numFmtId="164" fontId="665" fillId="0" borderId="2" xfId="0" applyNumberFormat="1" applyFont="1" applyBorder="1" applyAlignment="1">
      <alignment horizontal="center" vertical="center"/>
    </xf>
    <xf numFmtId="165" fontId="666" fillId="0" borderId="2" xfId="0" applyNumberFormat="1" applyFont="1" applyBorder="1" applyAlignment="1">
      <alignment horizontal="center" vertical="center"/>
    </xf>
    <xf numFmtId="164" fontId="667" fillId="0" borderId="2" xfId="0" applyNumberFormat="1" applyFont="1" applyBorder="1" applyAlignment="1">
      <alignment horizontal="center" vertical="center"/>
    </xf>
    <xf numFmtId="164" fontId="668" fillId="0" borderId="2" xfId="0" applyNumberFormat="1" applyFont="1" applyBorder="1" applyAlignment="1">
      <alignment horizontal="center" vertical="center" wrapText="1"/>
    </xf>
    <xf numFmtId="4" fontId="669" fillId="0" borderId="2" xfId="0" applyNumberFormat="1" applyFont="1" applyBorder="1" applyAlignment="1">
      <alignment horizontal="center" vertical="center"/>
    </xf>
    <xf numFmtId="164" fontId="670" fillId="0" borderId="2" xfId="0" applyNumberFormat="1" applyFont="1" applyBorder="1" applyAlignment="1">
      <alignment horizontal="center" vertical="center"/>
    </xf>
    <xf numFmtId="0" fontId="671" fillId="0" borderId="2" xfId="0" applyFont="1" applyBorder="1" applyAlignment="1">
      <alignment horizontal="center" vertical="center" wrapText="1"/>
    </xf>
    <xf numFmtId="4" fontId="672" fillId="0" borderId="2" xfId="0" applyNumberFormat="1" applyFont="1" applyBorder="1" applyAlignment="1">
      <alignment horizontal="center" vertical="center"/>
    </xf>
    <xf numFmtId="164" fontId="673" fillId="0" borderId="2" xfId="0" applyNumberFormat="1" applyFont="1" applyBorder="1" applyAlignment="1">
      <alignment horizontal="center" vertical="center"/>
    </xf>
    <xf numFmtId="164" fontId="674" fillId="0" borderId="2" xfId="0" applyNumberFormat="1" applyFont="1" applyBorder="1" applyAlignment="1">
      <alignment horizontal="center" vertical="center"/>
    </xf>
    <xf numFmtId="165" fontId="675" fillId="0" borderId="2" xfId="0" applyNumberFormat="1" applyFont="1" applyBorder="1" applyAlignment="1">
      <alignment horizontal="center" vertical="center"/>
    </xf>
    <xf numFmtId="164" fontId="676" fillId="0" borderId="2" xfId="0" applyNumberFormat="1" applyFont="1" applyBorder="1" applyAlignment="1">
      <alignment horizontal="center" vertical="center"/>
    </xf>
    <xf numFmtId="164" fontId="677" fillId="0" borderId="2" xfId="0" applyNumberFormat="1" applyFont="1" applyBorder="1" applyAlignment="1">
      <alignment horizontal="center" vertical="center" wrapText="1"/>
    </xf>
    <xf numFmtId="4" fontId="678" fillId="0" borderId="2" xfId="0" applyNumberFormat="1" applyFont="1" applyBorder="1" applyAlignment="1">
      <alignment horizontal="center" vertical="center"/>
    </xf>
    <xf numFmtId="164" fontId="679" fillId="0" borderId="2" xfId="0" applyNumberFormat="1" applyFont="1" applyBorder="1" applyAlignment="1">
      <alignment horizontal="center" vertical="center"/>
    </xf>
    <xf numFmtId="0" fontId="680" fillId="0" borderId="2" xfId="0" applyFont="1" applyBorder="1" applyAlignment="1">
      <alignment horizontal="center" vertical="center" wrapText="1"/>
    </xf>
    <xf numFmtId="4" fontId="681" fillId="0" borderId="2" xfId="0" applyNumberFormat="1" applyFont="1" applyBorder="1" applyAlignment="1">
      <alignment horizontal="center" vertical="center"/>
    </xf>
    <xf numFmtId="164" fontId="682" fillId="0" borderId="2" xfId="0" applyNumberFormat="1" applyFont="1" applyBorder="1" applyAlignment="1">
      <alignment horizontal="center" vertical="center"/>
    </xf>
    <xf numFmtId="164" fontId="683" fillId="0" borderId="2" xfId="0" applyNumberFormat="1" applyFont="1" applyBorder="1" applyAlignment="1">
      <alignment horizontal="center" vertical="center"/>
    </xf>
    <xf numFmtId="165" fontId="684" fillId="0" borderId="2" xfId="0" applyNumberFormat="1" applyFont="1" applyBorder="1" applyAlignment="1">
      <alignment horizontal="center" vertical="center"/>
    </xf>
    <xf numFmtId="164" fontId="685" fillId="0" borderId="2" xfId="0" applyNumberFormat="1" applyFont="1" applyBorder="1" applyAlignment="1">
      <alignment horizontal="center" vertical="center"/>
    </xf>
    <xf numFmtId="164" fontId="686" fillId="0" borderId="2" xfId="0" applyNumberFormat="1" applyFont="1" applyBorder="1" applyAlignment="1">
      <alignment horizontal="center" vertical="center" wrapText="1"/>
    </xf>
    <xf numFmtId="4" fontId="687" fillId="0" borderId="2" xfId="0" applyNumberFormat="1" applyFont="1" applyBorder="1" applyAlignment="1">
      <alignment horizontal="center" vertical="center"/>
    </xf>
    <xf numFmtId="164" fontId="688" fillId="0" borderId="2" xfId="0" applyNumberFormat="1" applyFont="1" applyBorder="1" applyAlignment="1">
      <alignment horizontal="center" vertical="center"/>
    </xf>
    <xf numFmtId="0" fontId="689" fillId="0" borderId="2" xfId="0" applyFont="1" applyBorder="1" applyAlignment="1">
      <alignment horizontal="center" vertical="center" wrapText="1"/>
    </xf>
    <xf numFmtId="4" fontId="690" fillId="0" borderId="2" xfId="0" applyNumberFormat="1" applyFont="1" applyBorder="1" applyAlignment="1">
      <alignment horizontal="center" vertical="center"/>
    </xf>
    <xf numFmtId="164" fontId="691" fillId="0" borderId="2" xfId="0" applyNumberFormat="1" applyFont="1" applyBorder="1" applyAlignment="1">
      <alignment horizontal="center" vertical="center"/>
    </xf>
    <xf numFmtId="164" fontId="692" fillId="0" borderId="2" xfId="0" applyNumberFormat="1" applyFont="1" applyBorder="1" applyAlignment="1">
      <alignment horizontal="center" vertical="center"/>
    </xf>
    <xf numFmtId="165" fontId="693" fillId="0" borderId="2" xfId="0" applyNumberFormat="1" applyFont="1" applyBorder="1" applyAlignment="1">
      <alignment horizontal="center" vertical="center"/>
    </xf>
    <xf numFmtId="164" fontId="694" fillId="0" borderId="2" xfId="0" applyNumberFormat="1" applyFont="1" applyBorder="1" applyAlignment="1">
      <alignment horizontal="center" vertical="center"/>
    </xf>
    <xf numFmtId="164" fontId="695" fillId="0" borderId="2" xfId="0" applyNumberFormat="1" applyFont="1" applyBorder="1" applyAlignment="1">
      <alignment horizontal="center" vertical="center" wrapText="1"/>
    </xf>
    <xf numFmtId="4" fontId="696" fillId="0" borderId="2" xfId="0" applyNumberFormat="1" applyFont="1" applyBorder="1" applyAlignment="1">
      <alignment horizontal="center" vertical="center"/>
    </xf>
    <xf numFmtId="164" fontId="697" fillId="0" borderId="2" xfId="0" applyNumberFormat="1" applyFont="1" applyBorder="1" applyAlignment="1">
      <alignment horizontal="center" vertical="center"/>
    </xf>
    <xf numFmtId="0" fontId="698" fillId="0" borderId="2" xfId="0" applyFont="1" applyBorder="1" applyAlignment="1">
      <alignment horizontal="center" vertical="center" wrapText="1"/>
    </xf>
    <xf numFmtId="4" fontId="699" fillId="0" borderId="2" xfId="0" applyNumberFormat="1" applyFont="1" applyBorder="1" applyAlignment="1">
      <alignment horizontal="center" vertical="center"/>
    </xf>
    <xf numFmtId="164" fontId="700" fillId="0" borderId="2" xfId="0" applyNumberFormat="1" applyFont="1" applyBorder="1" applyAlignment="1">
      <alignment horizontal="center" vertical="center"/>
    </xf>
    <xf numFmtId="164" fontId="701" fillId="0" borderId="2" xfId="0" applyNumberFormat="1" applyFont="1" applyBorder="1" applyAlignment="1">
      <alignment horizontal="center" vertical="center"/>
    </xf>
    <xf numFmtId="165" fontId="702" fillId="0" borderId="2" xfId="0" applyNumberFormat="1" applyFont="1" applyBorder="1" applyAlignment="1">
      <alignment horizontal="center" vertical="center"/>
    </xf>
    <xf numFmtId="164" fontId="703" fillId="0" borderId="2" xfId="0" applyNumberFormat="1" applyFont="1" applyBorder="1" applyAlignment="1">
      <alignment horizontal="center" vertical="center"/>
    </xf>
    <xf numFmtId="164" fontId="704" fillId="0" borderId="2" xfId="0" applyNumberFormat="1" applyFont="1" applyBorder="1" applyAlignment="1">
      <alignment horizontal="center" vertical="center" wrapText="1"/>
    </xf>
    <xf numFmtId="4" fontId="705" fillId="0" borderId="2" xfId="0" applyNumberFormat="1" applyFont="1" applyBorder="1" applyAlignment="1">
      <alignment horizontal="center" vertical="center"/>
    </xf>
    <xf numFmtId="164" fontId="706" fillId="0" borderId="2" xfId="0" applyNumberFormat="1" applyFont="1" applyBorder="1" applyAlignment="1">
      <alignment horizontal="center" vertical="center"/>
    </xf>
    <xf numFmtId="0" fontId="707" fillId="0" borderId="2" xfId="0" applyFont="1" applyBorder="1" applyAlignment="1">
      <alignment horizontal="center" vertical="center" wrapText="1"/>
    </xf>
    <xf numFmtId="4" fontId="708" fillId="0" borderId="2" xfId="0" applyNumberFormat="1" applyFont="1" applyBorder="1" applyAlignment="1">
      <alignment horizontal="center" vertical="center"/>
    </xf>
    <xf numFmtId="164" fontId="709" fillId="0" borderId="2" xfId="0" applyNumberFormat="1" applyFont="1" applyBorder="1" applyAlignment="1">
      <alignment horizontal="center" vertical="center"/>
    </xf>
    <xf numFmtId="164" fontId="710" fillId="0" borderId="2" xfId="0" applyNumberFormat="1" applyFont="1" applyBorder="1" applyAlignment="1">
      <alignment horizontal="center" vertical="center"/>
    </xf>
    <xf numFmtId="165" fontId="711" fillId="0" borderId="2" xfId="0" applyNumberFormat="1" applyFont="1" applyBorder="1" applyAlignment="1">
      <alignment horizontal="center" vertical="center"/>
    </xf>
    <xf numFmtId="164" fontId="712" fillId="0" borderId="2" xfId="0" applyNumberFormat="1" applyFont="1" applyBorder="1" applyAlignment="1">
      <alignment horizontal="center" vertical="center"/>
    </xf>
    <xf numFmtId="164" fontId="713" fillId="0" borderId="2" xfId="0" applyNumberFormat="1" applyFont="1" applyBorder="1" applyAlignment="1">
      <alignment horizontal="center" vertical="center" wrapText="1"/>
    </xf>
    <xf numFmtId="4" fontId="714" fillId="0" borderId="2" xfId="0" applyNumberFormat="1" applyFont="1" applyBorder="1" applyAlignment="1">
      <alignment horizontal="center" vertical="center"/>
    </xf>
    <xf numFmtId="164" fontId="715" fillId="0" borderId="2" xfId="0" applyNumberFormat="1" applyFont="1" applyBorder="1" applyAlignment="1">
      <alignment horizontal="center" vertical="center"/>
    </xf>
    <xf numFmtId="0" fontId="716" fillId="0" borderId="2" xfId="0" applyFont="1" applyBorder="1" applyAlignment="1">
      <alignment horizontal="center" vertical="center" wrapText="1"/>
    </xf>
    <xf numFmtId="4" fontId="717" fillId="0" borderId="2" xfId="0" applyNumberFormat="1" applyFont="1" applyBorder="1" applyAlignment="1">
      <alignment horizontal="center" vertical="center"/>
    </xf>
    <xf numFmtId="164" fontId="718" fillId="0" borderId="2" xfId="0" applyNumberFormat="1" applyFont="1" applyBorder="1" applyAlignment="1">
      <alignment horizontal="center" vertical="center"/>
    </xf>
    <xf numFmtId="164" fontId="719" fillId="0" borderId="2" xfId="0" applyNumberFormat="1" applyFont="1" applyBorder="1" applyAlignment="1">
      <alignment horizontal="center" vertical="center"/>
    </xf>
    <xf numFmtId="165" fontId="720" fillId="0" borderId="2" xfId="0" applyNumberFormat="1" applyFont="1" applyBorder="1" applyAlignment="1">
      <alignment horizontal="center" vertical="center"/>
    </xf>
    <xf numFmtId="164" fontId="721" fillId="0" borderId="2" xfId="0" applyNumberFormat="1" applyFont="1" applyBorder="1" applyAlignment="1">
      <alignment horizontal="center" vertical="center"/>
    </xf>
    <xf numFmtId="164" fontId="722" fillId="0" borderId="2" xfId="0" applyNumberFormat="1" applyFont="1" applyBorder="1" applyAlignment="1">
      <alignment horizontal="center" vertical="center" wrapText="1"/>
    </xf>
    <xf numFmtId="4" fontId="723" fillId="0" borderId="2" xfId="0" applyNumberFormat="1" applyFont="1" applyBorder="1" applyAlignment="1">
      <alignment horizontal="center" vertical="center"/>
    </xf>
    <xf numFmtId="164" fontId="724" fillId="0" borderId="2" xfId="0" applyNumberFormat="1" applyFont="1" applyBorder="1" applyAlignment="1">
      <alignment horizontal="center" vertical="center"/>
    </xf>
    <xf numFmtId="0" fontId="725" fillId="0" borderId="2" xfId="0" applyFont="1" applyBorder="1" applyAlignment="1">
      <alignment horizontal="center" vertical="center" wrapText="1"/>
    </xf>
    <xf numFmtId="4" fontId="726" fillId="0" borderId="2" xfId="0" applyNumberFormat="1" applyFont="1" applyBorder="1" applyAlignment="1">
      <alignment horizontal="center" vertical="center"/>
    </xf>
    <xf numFmtId="164" fontId="727" fillId="0" borderId="2" xfId="0" applyNumberFormat="1" applyFont="1" applyBorder="1" applyAlignment="1">
      <alignment horizontal="center" vertical="center"/>
    </xf>
    <xf numFmtId="164" fontId="728" fillId="0" borderId="2" xfId="0" applyNumberFormat="1" applyFont="1" applyBorder="1" applyAlignment="1">
      <alignment horizontal="center" vertical="center"/>
    </xf>
    <xf numFmtId="165" fontId="729" fillId="0" borderId="2" xfId="0" applyNumberFormat="1" applyFont="1" applyBorder="1" applyAlignment="1">
      <alignment horizontal="center" vertical="center"/>
    </xf>
    <xf numFmtId="164" fontId="730" fillId="0" borderId="2" xfId="0" applyNumberFormat="1" applyFont="1" applyBorder="1" applyAlignment="1">
      <alignment horizontal="center" vertical="center"/>
    </xf>
    <xf numFmtId="164" fontId="731" fillId="0" borderId="2" xfId="0" applyNumberFormat="1" applyFont="1" applyBorder="1" applyAlignment="1">
      <alignment horizontal="center" vertical="center" wrapText="1"/>
    </xf>
    <xf numFmtId="4" fontId="732" fillId="0" borderId="2" xfId="0" applyNumberFormat="1" applyFont="1" applyBorder="1" applyAlignment="1">
      <alignment horizontal="center" vertical="center"/>
    </xf>
    <xf numFmtId="164" fontId="733" fillId="0" borderId="2" xfId="0" applyNumberFormat="1" applyFont="1" applyBorder="1" applyAlignment="1">
      <alignment horizontal="center" vertical="center"/>
    </xf>
    <xf numFmtId="0" fontId="734" fillId="0" borderId="2" xfId="0" applyFont="1" applyBorder="1" applyAlignment="1">
      <alignment horizontal="center" vertical="center" wrapText="1"/>
    </xf>
    <xf numFmtId="4" fontId="735" fillId="0" borderId="2" xfId="0" applyNumberFormat="1" applyFont="1" applyBorder="1" applyAlignment="1">
      <alignment horizontal="center" vertical="center"/>
    </xf>
    <xf numFmtId="164" fontId="736" fillId="0" borderId="2" xfId="0" applyNumberFormat="1" applyFont="1" applyBorder="1" applyAlignment="1">
      <alignment horizontal="center" vertical="center"/>
    </xf>
    <xf numFmtId="164" fontId="737" fillId="0" borderId="2" xfId="0" applyNumberFormat="1" applyFont="1" applyBorder="1" applyAlignment="1">
      <alignment horizontal="center" vertical="center"/>
    </xf>
    <xf numFmtId="165" fontId="738" fillId="0" borderId="2" xfId="0" applyNumberFormat="1" applyFont="1" applyBorder="1" applyAlignment="1">
      <alignment horizontal="center" vertical="center"/>
    </xf>
    <xf numFmtId="164" fontId="739" fillId="0" borderId="2" xfId="0" applyNumberFormat="1" applyFont="1" applyBorder="1" applyAlignment="1">
      <alignment horizontal="center" vertical="center"/>
    </xf>
    <xf numFmtId="164" fontId="740" fillId="0" borderId="2" xfId="0" applyNumberFormat="1" applyFont="1" applyBorder="1" applyAlignment="1">
      <alignment horizontal="center" vertical="center" wrapText="1"/>
    </xf>
    <xf numFmtId="4" fontId="741" fillId="0" borderId="2" xfId="0" applyNumberFormat="1" applyFont="1" applyBorder="1" applyAlignment="1">
      <alignment horizontal="center" vertical="center"/>
    </xf>
    <xf numFmtId="164" fontId="742" fillId="0" borderId="2" xfId="0" applyNumberFormat="1" applyFont="1" applyBorder="1" applyAlignment="1">
      <alignment horizontal="center" vertical="center"/>
    </xf>
    <xf numFmtId="0" fontId="743" fillId="0" borderId="2" xfId="0" applyFont="1" applyBorder="1" applyAlignment="1">
      <alignment horizontal="center" vertical="center" wrapText="1"/>
    </xf>
    <xf numFmtId="4" fontId="744" fillId="0" borderId="2" xfId="0" applyNumberFormat="1" applyFont="1" applyBorder="1" applyAlignment="1">
      <alignment horizontal="center" vertical="center"/>
    </xf>
    <xf numFmtId="164" fontId="745" fillId="0" borderId="2" xfId="0" applyNumberFormat="1" applyFont="1" applyBorder="1" applyAlignment="1">
      <alignment horizontal="center" vertical="center"/>
    </xf>
    <xf numFmtId="164" fontId="746" fillId="0" borderId="2" xfId="0" applyNumberFormat="1" applyFont="1" applyBorder="1" applyAlignment="1">
      <alignment horizontal="center" vertical="center"/>
    </xf>
    <xf numFmtId="165" fontId="747" fillId="0" borderId="2" xfId="0" applyNumberFormat="1" applyFont="1" applyBorder="1" applyAlignment="1">
      <alignment horizontal="center" vertical="center"/>
    </xf>
    <xf numFmtId="164" fontId="748" fillId="0" borderId="2" xfId="0" applyNumberFormat="1" applyFont="1" applyBorder="1" applyAlignment="1">
      <alignment horizontal="center" vertical="center"/>
    </xf>
    <xf numFmtId="164" fontId="749" fillId="0" borderId="2" xfId="0" applyNumberFormat="1" applyFont="1" applyBorder="1" applyAlignment="1">
      <alignment horizontal="center" vertical="center" wrapText="1"/>
    </xf>
    <xf numFmtId="4" fontId="750" fillId="0" borderId="2" xfId="0" applyNumberFormat="1" applyFont="1" applyBorder="1" applyAlignment="1">
      <alignment horizontal="center" vertical="center"/>
    </xf>
    <xf numFmtId="164" fontId="751" fillId="0" borderId="2" xfId="0" applyNumberFormat="1" applyFont="1" applyBorder="1" applyAlignment="1">
      <alignment horizontal="center" vertical="center"/>
    </xf>
    <xf numFmtId="0" fontId="752" fillId="0" borderId="2" xfId="0" applyFont="1" applyBorder="1" applyAlignment="1">
      <alignment horizontal="center" vertical="center" wrapText="1"/>
    </xf>
    <xf numFmtId="4" fontId="753" fillId="0" borderId="2" xfId="0" applyNumberFormat="1" applyFont="1" applyBorder="1" applyAlignment="1">
      <alignment horizontal="center" vertical="center"/>
    </xf>
    <xf numFmtId="164" fontId="754" fillId="0" borderId="2" xfId="0" applyNumberFormat="1" applyFont="1" applyBorder="1" applyAlignment="1">
      <alignment horizontal="center" vertical="center"/>
    </xf>
    <xf numFmtId="164" fontId="755" fillId="0" borderId="2" xfId="0" applyNumberFormat="1" applyFont="1" applyBorder="1" applyAlignment="1">
      <alignment horizontal="center" vertical="center"/>
    </xf>
    <xf numFmtId="165" fontId="756" fillId="0" borderId="2" xfId="0" applyNumberFormat="1" applyFont="1" applyBorder="1" applyAlignment="1">
      <alignment horizontal="center" vertical="center"/>
    </xf>
    <xf numFmtId="164" fontId="757" fillId="0" borderId="2" xfId="0" applyNumberFormat="1" applyFont="1" applyBorder="1" applyAlignment="1">
      <alignment horizontal="center" vertical="center"/>
    </xf>
    <xf numFmtId="164" fontId="758" fillId="0" borderId="2" xfId="0" applyNumberFormat="1" applyFont="1" applyBorder="1" applyAlignment="1">
      <alignment horizontal="center" vertical="center" wrapText="1"/>
    </xf>
    <xf numFmtId="4" fontId="759" fillId="0" borderId="2" xfId="0" applyNumberFormat="1" applyFont="1" applyBorder="1" applyAlignment="1">
      <alignment horizontal="center" vertical="center"/>
    </xf>
    <xf numFmtId="164" fontId="760" fillId="0" borderId="2" xfId="0" applyNumberFormat="1" applyFont="1" applyBorder="1" applyAlignment="1">
      <alignment horizontal="center" vertical="center"/>
    </xf>
    <xf numFmtId="0" fontId="761" fillId="2" borderId="2" xfId="0" applyNumberFormat="1" applyFont="1" applyFill="1" applyBorder="1" applyAlignment="1">
      <alignment horizontal="center" vertical="center" wrapText="1"/>
    </xf>
    <xf numFmtId="164" fontId="761" fillId="2" borderId="2" xfId="0" applyNumberFormat="1" applyFont="1" applyFill="1" applyBorder="1" applyAlignment="1">
      <alignment horizontal="center" vertical="center" wrapText="1"/>
    </xf>
    <xf numFmtId="0" fontId="762" fillId="0" borderId="2" xfId="0" applyFont="1" applyBorder="1" applyAlignment="1">
      <alignment horizontal="center" vertical="center" wrapText="1"/>
    </xf>
    <xf numFmtId="4" fontId="763" fillId="0" borderId="2" xfId="0" applyNumberFormat="1" applyFont="1" applyBorder="1" applyAlignment="1">
      <alignment horizontal="center" vertical="center"/>
    </xf>
    <xf numFmtId="164" fontId="764" fillId="0" borderId="2" xfId="0" applyNumberFormat="1" applyFont="1" applyBorder="1" applyAlignment="1">
      <alignment horizontal="center" vertical="center"/>
    </xf>
    <xf numFmtId="164" fontId="765" fillId="0" borderId="2" xfId="0" applyNumberFormat="1" applyFont="1" applyBorder="1" applyAlignment="1">
      <alignment horizontal="center" vertical="center"/>
    </xf>
    <xf numFmtId="165" fontId="766" fillId="0" borderId="2" xfId="0" applyNumberFormat="1" applyFont="1" applyBorder="1" applyAlignment="1">
      <alignment horizontal="center" vertical="center"/>
    </xf>
    <xf numFmtId="164" fontId="767" fillId="0" borderId="2" xfId="0" applyNumberFormat="1" applyFont="1" applyBorder="1" applyAlignment="1">
      <alignment horizontal="center" vertical="center"/>
    </xf>
    <xf numFmtId="164" fontId="768" fillId="0" borderId="2" xfId="0" applyNumberFormat="1" applyFont="1" applyBorder="1" applyAlignment="1">
      <alignment horizontal="center" vertical="center" wrapText="1"/>
    </xf>
    <xf numFmtId="4" fontId="769" fillId="0" borderId="2" xfId="0" applyNumberFormat="1" applyFont="1" applyBorder="1" applyAlignment="1">
      <alignment horizontal="center" vertical="center"/>
    </xf>
    <xf numFmtId="164" fontId="770" fillId="0" borderId="2" xfId="0" applyNumberFormat="1" applyFont="1" applyBorder="1" applyAlignment="1">
      <alignment horizontal="center" vertical="center"/>
    </xf>
    <xf numFmtId="0" fontId="771" fillId="0" borderId="2" xfId="0" applyFont="1" applyBorder="1" applyAlignment="1">
      <alignment horizontal="center" vertical="center" wrapText="1"/>
    </xf>
    <xf numFmtId="4" fontId="772" fillId="0" borderId="2" xfId="0" applyNumberFormat="1" applyFont="1" applyBorder="1" applyAlignment="1">
      <alignment horizontal="center" vertical="center"/>
    </xf>
    <xf numFmtId="164" fontId="773" fillId="0" borderId="2" xfId="0" applyNumberFormat="1" applyFont="1" applyBorder="1" applyAlignment="1">
      <alignment horizontal="center" vertical="center"/>
    </xf>
    <xf numFmtId="164" fontId="774" fillId="0" borderId="2" xfId="0" applyNumberFormat="1" applyFont="1" applyBorder="1" applyAlignment="1">
      <alignment horizontal="center" vertical="center"/>
    </xf>
    <xf numFmtId="165" fontId="775" fillId="0" borderId="2" xfId="0" applyNumberFormat="1" applyFont="1" applyBorder="1" applyAlignment="1">
      <alignment horizontal="center" vertical="center"/>
    </xf>
    <xf numFmtId="164" fontId="776" fillId="0" borderId="2" xfId="0" applyNumberFormat="1" applyFont="1" applyBorder="1" applyAlignment="1">
      <alignment horizontal="center" vertical="center"/>
    </xf>
    <xf numFmtId="164" fontId="777" fillId="0" borderId="2" xfId="0" applyNumberFormat="1" applyFont="1" applyBorder="1" applyAlignment="1">
      <alignment horizontal="center" vertical="center" wrapText="1"/>
    </xf>
    <xf numFmtId="4" fontId="778" fillId="0" borderId="2" xfId="0" applyNumberFormat="1" applyFont="1" applyBorder="1" applyAlignment="1">
      <alignment horizontal="center" vertical="center"/>
    </xf>
    <xf numFmtId="164" fontId="779" fillId="0" borderId="2" xfId="0" applyNumberFormat="1" applyFont="1" applyBorder="1" applyAlignment="1">
      <alignment horizontal="center" vertical="center"/>
    </xf>
    <xf numFmtId="0" fontId="780" fillId="0" borderId="2" xfId="0" applyFont="1" applyBorder="1" applyAlignment="1">
      <alignment horizontal="center" vertical="center" wrapText="1"/>
    </xf>
    <xf numFmtId="4" fontId="781" fillId="0" borderId="2" xfId="0" applyNumberFormat="1" applyFont="1" applyBorder="1" applyAlignment="1">
      <alignment horizontal="center" vertical="center"/>
    </xf>
    <xf numFmtId="164" fontId="782" fillId="0" borderId="2" xfId="0" applyNumberFormat="1" applyFont="1" applyBorder="1" applyAlignment="1">
      <alignment horizontal="center" vertical="center"/>
    </xf>
    <xf numFmtId="164" fontId="783" fillId="0" borderId="2" xfId="0" applyNumberFormat="1" applyFont="1" applyBorder="1" applyAlignment="1">
      <alignment horizontal="center" vertical="center"/>
    </xf>
    <xf numFmtId="165" fontId="784" fillId="0" borderId="2" xfId="0" applyNumberFormat="1" applyFont="1" applyBorder="1" applyAlignment="1">
      <alignment horizontal="center" vertical="center"/>
    </xf>
    <xf numFmtId="164" fontId="785" fillId="0" borderId="2" xfId="0" applyNumberFormat="1" applyFont="1" applyBorder="1" applyAlignment="1">
      <alignment horizontal="center" vertical="center"/>
    </xf>
    <xf numFmtId="164" fontId="786" fillId="0" borderId="2" xfId="0" applyNumberFormat="1" applyFont="1" applyBorder="1" applyAlignment="1">
      <alignment horizontal="center" vertical="center" wrapText="1"/>
    </xf>
    <xf numFmtId="4" fontId="787" fillId="0" borderId="2" xfId="0" applyNumberFormat="1" applyFont="1" applyBorder="1" applyAlignment="1">
      <alignment horizontal="center" vertical="center"/>
    </xf>
    <xf numFmtId="164" fontId="788" fillId="0" borderId="2" xfId="0" applyNumberFormat="1" applyFont="1" applyBorder="1" applyAlignment="1">
      <alignment horizontal="center" vertical="center"/>
    </xf>
    <xf numFmtId="0" fontId="789" fillId="0" borderId="2" xfId="0" applyFont="1" applyBorder="1" applyAlignment="1">
      <alignment horizontal="center" vertical="center" wrapText="1"/>
    </xf>
    <xf numFmtId="4" fontId="790" fillId="0" borderId="2" xfId="0" applyNumberFormat="1" applyFont="1" applyBorder="1" applyAlignment="1">
      <alignment horizontal="center" vertical="center"/>
    </xf>
    <xf numFmtId="164" fontId="791" fillId="0" borderId="2" xfId="0" applyNumberFormat="1" applyFont="1" applyBorder="1" applyAlignment="1">
      <alignment horizontal="center" vertical="center"/>
    </xf>
    <xf numFmtId="164" fontId="792" fillId="0" borderId="2" xfId="0" applyNumberFormat="1" applyFont="1" applyBorder="1" applyAlignment="1">
      <alignment horizontal="center" vertical="center"/>
    </xf>
    <xf numFmtId="165" fontId="793" fillId="0" borderId="2" xfId="0" applyNumberFormat="1" applyFont="1" applyBorder="1" applyAlignment="1">
      <alignment horizontal="center" vertical="center"/>
    </xf>
    <xf numFmtId="164" fontId="794" fillId="0" borderId="2" xfId="0" applyNumberFormat="1" applyFont="1" applyBorder="1" applyAlignment="1">
      <alignment horizontal="center" vertical="center"/>
    </xf>
    <xf numFmtId="164" fontId="795" fillId="0" borderId="2" xfId="0" applyNumberFormat="1" applyFont="1" applyBorder="1" applyAlignment="1">
      <alignment horizontal="center" vertical="center" wrapText="1"/>
    </xf>
    <xf numFmtId="4" fontId="796" fillId="0" borderId="2" xfId="0" applyNumberFormat="1" applyFont="1" applyBorder="1" applyAlignment="1">
      <alignment horizontal="center" vertical="center"/>
    </xf>
    <xf numFmtId="164" fontId="797" fillId="0" borderId="2" xfId="0" applyNumberFormat="1" applyFont="1" applyBorder="1" applyAlignment="1">
      <alignment horizontal="center" vertical="center"/>
    </xf>
    <xf numFmtId="0" fontId="798" fillId="0" borderId="2" xfId="0" applyFont="1" applyBorder="1" applyAlignment="1">
      <alignment horizontal="center" vertical="center" wrapText="1"/>
    </xf>
    <xf numFmtId="4" fontId="799" fillId="0" borderId="2" xfId="0" applyNumberFormat="1" applyFont="1" applyBorder="1" applyAlignment="1">
      <alignment horizontal="center" vertical="center"/>
    </xf>
    <xf numFmtId="164" fontId="800" fillId="0" borderId="2" xfId="0" applyNumberFormat="1" applyFont="1" applyBorder="1" applyAlignment="1">
      <alignment horizontal="center" vertical="center"/>
    </xf>
    <xf numFmtId="164" fontId="801" fillId="0" borderId="2" xfId="0" applyNumberFormat="1" applyFont="1" applyBorder="1" applyAlignment="1">
      <alignment horizontal="center" vertical="center"/>
    </xf>
    <xf numFmtId="165" fontId="802" fillId="0" borderId="2" xfId="0" applyNumberFormat="1" applyFont="1" applyBorder="1" applyAlignment="1">
      <alignment horizontal="center" vertical="center"/>
    </xf>
    <xf numFmtId="164" fontId="803" fillId="0" borderId="2" xfId="0" applyNumberFormat="1" applyFont="1" applyBorder="1" applyAlignment="1">
      <alignment horizontal="center" vertical="center"/>
    </xf>
    <xf numFmtId="164" fontId="804" fillId="0" borderId="2" xfId="0" applyNumberFormat="1" applyFont="1" applyBorder="1" applyAlignment="1">
      <alignment horizontal="center" vertical="center" wrapText="1"/>
    </xf>
    <xf numFmtId="4" fontId="805" fillId="0" borderId="2" xfId="0" applyNumberFormat="1" applyFont="1" applyBorder="1" applyAlignment="1">
      <alignment horizontal="center" vertical="center"/>
    </xf>
    <xf numFmtId="164" fontId="806" fillId="0" borderId="2" xfId="0" applyNumberFormat="1" applyFont="1" applyBorder="1" applyAlignment="1">
      <alignment horizontal="center" vertical="center"/>
    </xf>
    <xf numFmtId="0" fontId="807" fillId="0" borderId="2" xfId="0" applyFont="1" applyBorder="1" applyAlignment="1">
      <alignment horizontal="center" vertical="center" wrapText="1"/>
    </xf>
    <xf numFmtId="4" fontId="808" fillId="0" borderId="2" xfId="0" applyNumberFormat="1" applyFont="1" applyBorder="1" applyAlignment="1">
      <alignment horizontal="center" vertical="center"/>
    </xf>
    <xf numFmtId="164" fontId="809" fillId="0" borderId="2" xfId="0" applyNumberFormat="1" applyFont="1" applyBorder="1" applyAlignment="1">
      <alignment horizontal="center" vertical="center"/>
    </xf>
    <xf numFmtId="164" fontId="810" fillId="0" borderId="2" xfId="0" applyNumberFormat="1" applyFont="1" applyBorder="1" applyAlignment="1">
      <alignment horizontal="center" vertical="center"/>
    </xf>
    <xf numFmtId="165" fontId="811" fillId="0" borderId="2" xfId="0" applyNumberFormat="1" applyFont="1" applyBorder="1" applyAlignment="1">
      <alignment horizontal="center" vertical="center"/>
    </xf>
    <xf numFmtId="164" fontId="812" fillId="0" borderId="2" xfId="0" applyNumberFormat="1" applyFont="1" applyBorder="1" applyAlignment="1">
      <alignment horizontal="center" vertical="center"/>
    </xf>
    <xf numFmtId="164" fontId="813" fillId="0" borderId="2" xfId="0" applyNumberFormat="1" applyFont="1" applyBorder="1" applyAlignment="1">
      <alignment horizontal="center" vertical="center" wrapText="1"/>
    </xf>
    <xf numFmtId="4" fontId="814" fillId="0" borderId="2" xfId="0" applyNumberFormat="1" applyFont="1" applyBorder="1" applyAlignment="1">
      <alignment horizontal="center" vertical="center"/>
    </xf>
    <xf numFmtId="164" fontId="815" fillId="0" borderId="2" xfId="0" applyNumberFormat="1" applyFont="1" applyBorder="1" applyAlignment="1">
      <alignment horizontal="center" vertical="center"/>
    </xf>
    <xf numFmtId="0" fontId="816" fillId="0" borderId="2" xfId="0" applyFont="1" applyBorder="1" applyAlignment="1">
      <alignment horizontal="center" vertical="center" wrapText="1"/>
    </xf>
    <xf numFmtId="4" fontId="817" fillId="0" borderId="2" xfId="0" applyNumberFormat="1" applyFont="1" applyBorder="1" applyAlignment="1">
      <alignment horizontal="center" vertical="center"/>
    </xf>
    <xf numFmtId="164" fontId="818" fillId="0" borderId="2" xfId="0" applyNumberFormat="1" applyFont="1" applyBorder="1" applyAlignment="1">
      <alignment horizontal="center" vertical="center"/>
    </xf>
    <xf numFmtId="164" fontId="819" fillId="0" borderId="2" xfId="0" applyNumberFormat="1" applyFont="1" applyBorder="1" applyAlignment="1">
      <alignment horizontal="center" vertical="center"/>
    </xf>
    <xf numFmtId="165" fontId="820" fillId="0" borderId="2" xfId="0" applyNumberFormat="1" applyFont="1" applyBorder="1" applyAlignment="1">
      <alignment horizontal="center" vertical="center"/>
    </xf>
    <xf numFmtId="164" fontId="821" fillId="0" borderId="2" xfId="0" applyNumberFormat="1" applyFont="1" applyBorder="1" applyAlignment="1">
      <alignment horizontal="center" vertical="center"/>
    </xf>
    <xf numFmtId="164" fontId="822" fillId="0" borderId="2" xfId="0" applyNumberFormat="1" applyFont="1" applyBorder="1" applyAlignment="1">
      <alignment horizontal="center" vertical="center" wrapText="1"/>
    </xf>
    <xf numFmtId="4" fontId="823" fillId="0" borderId="2" xfId="0" applyNumberFormat="1" applyFont="1" applyBorder="1" applyAlignment="1">
      <alignment horizontal="center" vertical="center"/>
    </xf>
    <xf numFmtId="164" fontId="824" fillId="0" borderId="2" xfId="0" applyNumberFormat="1" applyFont="1" applyBorder="1" applyAlignment="1">
      <alignment horizontal="center" vertical="center"/>
    </xf>
    <xf numFmtId="0" fontId="825" fillId="0" borderId="2" xfId="0" applyFont="1" applyBorder="1" applyAlignment="1">
      <alignment horizontal="center" vertical="center" wrapText="1"/>
    </xf>
    <xf numFmtId="4" fontId="826" fillId="0" borderId="2" xfId="0" applyNumberFormat="1" applyFont="1" applyBorder="1" applyAlignment="1">
      <alignment horizontal="center" vertical="center"/>
    </xf>
    <xf numFmtId="164" fontId="827" fillId="0" borderId="2" xfId="0" applyNumberFormat="1" applyFont="1" applyBorder="1" applyAlignment="1">
      <alignment horizontal="center" vertical="center"/>
    </xf>
    <xf numFmtId="164" fontId="828" fillId="0" borderId="2" xfId="0" applyNumberFormat="1" applyFont="1" applyBorder="1" applyAlignment="1">
      <alignment horizontal="center" vertical="center"/>
    </xf>
    <xf numFmtId="165" fontId="829" fillId="0" borderId="2" xfId="0" applyNumberFormat="1" applyFont="1" applyBorder="1" applyAlignment="1">
      <alignment horizontal="center" vertical="center"/>
    </xf>
    <xf numFmtId="164" fontId="830" fillId="0" borderId="2" xfId="0" applyNumberFormat="1" applyFont="1" applyBorder="1" applyAlignment="1">
      <alignment horizontal="center" vertical="center"/>
    </xf>
    <xf numFmtId="164" fontId="831" fillId="0" borderId="2" xfId="0" applyNumberFormat="1" applyFont="1" applyBorder="1" applyAlignment="1">
      <alignment horizontal="center" vertical="center" wrapText="1"/>
    </xf>
    <xf numFmtId="4" fontId="832" fillId="0" borderId="2" xfId="0" applyNumberFormat="1" applyFont="1" applyBorder="1" applyAlignment="1">
      <alignment horizontal="center" vertical="center"/>
    </xf>
    <xf numFmtId="164" fontId="833" fillId="0" borderId="2" xfId="0" applyNumberFormat="1" applyFont="1" applyBorder="1" applyAlignment="1">
      <alignment horizontal="center" vertical="center"/>
    </xf>
    <xf numFmtId="0" fontId="834" fillId="0" borderId="2" xfId="0" applyFont="1" applyBorder="1" applyAlignment="1">
      <alignment horizontal="center" vertical="center" wrapText="1"/>
    </xf>
    <xf numFmtId="4" fontId="835" fillId="0" borderId="2" xfId="0" applyNumberFormat="1" applyFont="1" applyBorder="1" applyAlignment="1">
      <alignment horizontal="center" vertical="center"/>
    </xf>
    <xf numFmtId="164" fontId="836" fillId="0" borderId="2" xfId="0" applyNumberFormat="1" applyFont="1" applyBorder="1" applyAlignment="1">
      <alignment horizontal="center" vertical="center"/>
    </xf>
    <xf numFmtId="164" fontId="837" fillId="0" borderId="2" xfId="0" applyNumberFormat="1" applyFont="1" applyBorder="1" applyAlignment="1">
      <alignment horizontal="center" vertical="center"/>
    </xf>
    <xf numFmtId="165" fontId="838" fillId="0" borderId="2" xfId="0" applyNumberFormat="1" applyFont="1" applyBorder="1" applyAlignment="1">
      <alignment horizontal="center" vertical="center"/>
    </xf>
    <xf numFmtId="164" fontId="839" fillId="0" borderId="2" xfId="0" applyNumberFormat="1" applyFont="1" applyBorder="1" applyAlignment="1">
      <alignment horizontal="center" vertical="center"/>
    </xf>
    <xf numFmtId="164" fontId="840" fillId="0" borderId="2" xfId="0" applyNumberFormat="1" applyFont="1" applyBorder="1" applyAlignment="1">
      <alignment horizontal="center" vertical="center" wrapText="1"/>
    </xf>
    <xf numFmtId="4" fontId="841" fillId="0" borderId="2" xfId="0" applyNumberFormat="1" applyFont="1" applyBorder="1" applyAlignment="1">
      <alignment horizontal="center" vertical="center"/>
    </xf>
    <xf numFmtId="164" fontId="842" fillId="0" borderId="2" xfId="0" applyNumberFormat="1" applyFont="1" applyBorder="1" applyAlignment="1">
      <alignment horizontal="center" vertical="center"/>
    </xf>
    <xf numFmtId="0" fontId="843" fillId="0" borderId="2" xfId="0" applyFont="1" applyBorder="1" applyAlignment="1">
      <alignment horizontal="center" vertical="center" wrapText="1"/>
    </xf>
    <xf numFmtId="4" fontId="844" fillId="0" borderId="2" xfId="0" applyNumberFormat="1" applyFont="1" applyBorder="1" applyAlignment="1">
      <alignment horizontal="center" vertical="center"/>
    </xf>
    <xf numFmtId="164" fontId="845" fillId="0" borderId="2" xfId="0" applyNumberFormat="1" applyFont="1" applyBorder="1" applyAlignment="1">
      <alignment horizontal="center" vertical="center"/>
    </xf>
    <xf numFmtId="164" fontId="846" fillId="0" borderId="2" xfId="0" applyNumberFormat="1" applyFont="1" applyBorder="1" applyAlignment="1">
      <alignment horizontal="center" vertical="center"/>
    </xf>
    <xf numFmtId="165" fontId="847" fillId="0" borderId="2" xfId="0" applyNumberFormat="1" applyFont="1" applyBorder="1" applyAlignment="1">
      <alignment horizontal="center" vertical="center"/>
    </xf>
    <xf numFmtId="164" fontId="848" fillId="0" borderId="2" xfId="0" applyNumberFormat="1" applyFont="1" applyBorder="1" applyAlignment="1">
      <alignment horizontal="center" vertical="center"/>
    </xf>
    <xf numFmtId="164" fontId="849" fillId="0" borderId="2" xfId="0" applyNumberFormat="1" applyFont="1" applyBorder="1" applyAlignment="1">
      <alignment horizontal="center" vertical="center" wrapText="1"/>
    </xf>
    <xf numFmtId="4" fontId="850" fillId="0" borderId="2" xfId="0" applyNumberFormat="1" applyFont="1" applyBorder="1" applyAlignment="1">
      <alignment horizontal="center" vertical="center"/>
    </xf>
    <xf numFmtId="164" fontId="851" fillId="0" borderId="2" xfId="0" applyNumberFormat="1" applyFont="1" applyBorder="1" applyAlignment="1">
      <alignment horizontal="center" vertical="center"/>
    </xf>
    <xf numFmtId="0" fontId="852" fillId="2" borderId="2" xfId="0" applyNumberFormat="1" applyFont="1" applyFill="1" applyBorder="1" applyAlignment="1">
      <alignment horizontal="center" vertical="center" wrapText="1"/>
    </xf>
    <xf numFmtId="164" fontId="852" fillId="2" borderId="2" xfId="0" applyNumberFormat="1" applyFont="1" applyFill="1" applyBorder="1" applyAlignment="1">
      <alignment horizontal="center" vertical="center" wrapText="1"/>
    </xf>
    <xf numFmtId="0" fontId="853" fillId="0" borderId="2" xfId="0" applyFont="1" applyBorder="1" applyAlignment="1">
      <alignment horizontal="center" vertical="center" wrapText="1"/>
    </xf>
    <xf numFmtId="4" fontId="854" fillId="0" borderId="2" xfId="0" applyNumberFormat="1" applyFont="1" applyBorder="1" applyAlignment="1">
      <alignment horizontal="center" vertical="center"/>
    </xf>
    <xf numFmtId="164" fontId="855" fillId="0" borderId="2" xfId="0" applyNumberFormat="1" applyFont="1" applyBorder="1" applyAlignment="1">
      <alignment horizontal="center" vertical="center"/>
    </xf>
    <xf numFmtId="164" fontId="856" fillId="0" borderId="2" xfId="0" applyNumberFormat="1" applyFont="1" applyBorder="1" applyAlignment="1">
      <alignment horizontal="center" vertical="center"/>
    </xf>
    <xf numFmtId="165" fontId="857" fillId="0" borderId="2" xfId="0" applyNumberFormat="1" applyFont="1" applyBorder="1" applyAlignment="1">
      <alignment horizontal="center" vertical="center"/>
    </xf>
    <xf numFmtId="164" fontId="858" fillId="0" borderId="2" xfId="0" applyNumberFormat="1" applyFont="1" applyBorder="1" applyAlignment="1">
      <alignment horizontal="center" vertical="center"/>
    </xf>
    <xf numFmtId="164" fontId="859" fillId="0" borderId="2" xfId="0" applyNumberFormat="1" applyFont="1" applyBorder="1" applyAlignment="1">
      <alignment horizontal="center" vertical="center" wrapText="1"/>
    </xf>
    <xf numFmtId="4" fontId="860" fillId="0" borderId="2" xfId="0" applyNumberFormat="1" applyFont="1" applyBorder="1" applyAlignment="1">
      <alignment horizontal="center" vertical="center"/>
    </xf>
    <xf numFmtId="164" fontId="861" fillId="0" borderId="2" xfId="0" applyNumberFormat="1" applyFont="1" applyBorder="1" applyAlignment="1">
      <alignment horizontal="center" vertical="center"/>
    </xf>
    <xf numFmtId="0" fontId="862" fillId="0" borderId="2" xfId="0" applyFont="1" applyBorder="1" applyAlignment="1">
      <alignment horizontal="center" vertical="center" wrapText="1"/>
    </xf>
    <xf numFmtId="4" fontId="863" fillId="0" borderId="2" xfId="0" applyNumberFormat="1" applyFont="1" applyBorder="1" applyAlignment="1">
      <alignment horizontal="center" vertical="center"/>
    </xf>
    <xf numFmtId="164" fontId="864" fillId="0" borderId="2" xfId="0" applyNumberFormat="1" applyFont="1" applyBorder="1" applyAlignment="1">
      <alignment horizontal="center" vertical="center"/>
    </xf>
    <xf numFmtId="164" fontId="865" fillId="0" borderId="2" xfId="0" applyNumberFormat="1" applyFont="1" applyBorder="1" applyAlignment="1">
      <alignment horizontal="center" vertical="center"/>
    </xf>
    <xf numFmtId="165" fontId="866" fillId="0" borderId="2" xfId="0" applyNumberFormat="1" applyFont="1" applyBorder="1" applyAlignment="1">
      <alignment horizontal="center" vertical="center"/>
    </xf>
    <xf numFmtId="164" fontId="867" fillId="0" borderId="2" xfId="0" applyNumberFormat="1" applyFont="1" applyBorder="1" applyAlignment="1">
      <alignment horizontal="center" vertical="center"/>
    </xf>
    <xf numFmtId="164" fontId="868" fillId="0" borderId="2" xfId="0" applyNumberFormat="1" applyFont="1" applyBorder="1" applyAlignment="1">
      <alignment horizontal="center" vertical="center" wrapText="1"/>
    </xf>
    <xf numFmtId="4" fontId="869" fillId="0" borderId="2" xfId="0" applyNumberFormat="1" applyFont="1" applyBorder="1" applyAlignment="1">
      <alignment horizontal="center" vertical="center"/>
    </xf>
    <xf numFmtId="164" fontId="870" fillId="0" borderId="2" xfId="0" applyNumberFormat="1" applyFont="1" applyBorder="1" applyAlignment="1">
      <alignment horizontal="center" vertical="center"/>
    </xf>
    <xf numFmtId="0" fontId="871" fillId="0" borderId="2" xfId="0" applyFont="1" applyBorder="1" applyAlignment="1">
      <alignment horizontal="center" vertical="center" wrapText="1"/>
    </xf>
    <xf numFmtId="4" fontId="872" fillId="0" borderId="2" xfId="0" applyNumberFormat="1" applyFont="1" applyBorder="1" applyAlignment="1">
      <alignment horizontal="center" vertical="center"/>
    </xf>
    <xf numFmtId="164" fontId="873" fillId="0" borderId="2" xfId="0" applyNumberFormat="1" applyFont="1" applyBorder="1" applyAlignment="1">
      <alignment horizontal="center" vertical="center"/>
    </xf>
    <xf numFmtId="164" fontId="874" fillId="0" borderId="2" xfId="0" applyNumberFormat="1" applyFont="1" applyBorder="1" applyAlignment="1">
      <alignment horizontal="center" vertical="center"/>
    </xf>
    <xf numFmtId="165" fontId="875" fillId="0" borderId="2" xfId="0" applyNumberFormat="1" applyFont="1" applyBorder="1" applyAlignment="1">
      <alignment horizontal="center" vertical="center"/>
    </xf>
    <xf numFmtId="164" fontId="876" fillId="0" borderId="2" xfId="0" applyNumberFormat="1" applyFont="1" applyBorder="1" applyAlignment="1">
      <alignment horizontal="center" vertical="center"/>
    </xf>
    <xf numFmtId="164" fontId="877" fillId="0" borderId="2" xfId="0" applyNumberFormat="1" applyFont="1" applyBorder="1" applyAlignment="1">
      <alignment horizontal="center" vertical="center" wrapText="1"/>
    </xf>
    <xf numFmtId="4" fontId="878" fillId="0" borderId="2" xfId="0" applyNumberFormat="1" applyFont="1" applyBorder="1" applyAlignment="1">
      <alignment horizontal="center" vertical="center"/>
    </xf>
    <xf numFmtId="164" fontId="879" fillId="0" borderId="2" xfId="0" applyNumberFormat="1" applyFont="1" applyBorder="1" applyAlignment="1">
      <alignment horizontal="center" vertical="center"/>
    </xf>
    <xf numFmtId="0" fontId="880" fillId="0" borderId="2" xfId="0" applyFont="1" applyBorder="1" applyAlignment="1">
      <alignment horizontal="center" vertical="center" wrapText="1"/>
    </xf>
    <xf numFmtId="4" fontId="881" fillId="0" borderId="2" xfId="0" applyNumberFormat="1" applyFont="1" applyBorder="1" applyAlignment="1">
      <alignment horizontal="center" vertical="center"/>
    </xf>
    <xf numFmtId="164" fontId="882" fillId="0" borderId="2" xfId="0" applyNumberFormat="1" applyFont="1" applyBorder="1" applyAlignment="1">
      <alignment horizontal="center" vertical="center"/>
    </xf>
    <xf numFmtId="164" fontId="883" fillId="0" borderId="2" xfId="0" applyNumberFormat="1" applyFont="1" applyBorder="1" applyAlignment="1">
      <alignment horizontal="center" vertical="center"/>
    </xf>
    <xf numFmtId="165" fontId="884" fillId="0" borderId="2" xfId="0" applyNumberFormat="1" applyFont="1" applyBorder="1" applyAlignment="1">
      <alignment horizontal="center" vertical="center"/>
    </xf>
    <xf numFmtId="164" fontId="885" fillId="0" borderId="2" xfId="0" applyNumberFormat="1" applyFont="1" applyBorder="1" applyAlignment="1">
      <alignment horizontal="center" vertical="center"/>
    </xf>
    <xf numFmtId="164" fontId="886" fillId="0" borderId="2" xfId="0" applyNumberFormat="1" applyFont="1" applyBorder="1" applyAlignment="1">
      <alignment horizontal="center" vertical="center" wrapText="1"/>
    </xf>
    <xf numFmtId="4" fontId="887" fillId="0" borderId="2" xfId="0" applyNumberFormat="1" applyFont="1" applyBorder="1" applyAlignment="1">
      <alignment horizontal="center" vertical="center"/>
    </xf>
    <xf numFmtId="164" fontId="888" fillId="0" borderId="2" xfId="0" applyNumberFormat="1" applyFont="1" applyBorder="1" applyAlignment="1">
      <alignment horizontal="center" vertical="center"/>
    </xf>
    <xf numFmtId="0" fontId="889" fillId="0" borderId="2" xfId="0" applyFont="1" applyBorder="1" applyAlignment="1">
      <alignment horizontal="center" vertical="center" wrapText="1"/>
    </xf>
    <xf numFmtId="4" fontId="890" fillId="0" borderId="2" xfId="0" applyNumberFormat="1" applyFont="1" applyBorder="1" applyAlignment="1">
      <alignment horizontal="center" vertical="center"/>
    </xf>
    <xf numFmtId="164" fontId="891" fillId="0" borderId="2" xfId="0" applyNumberFormat="1" applyFont="1" applyBorder="1" applyAlignment="1">
      <alignment horizontal="center" vertical="center"/>
    </xf>
    <xf numFmtId="164" fontId="892" fillId="0" borderId="2" xfId="0" applyNumberFormat="1" applyFont="1" applyBorder="1" applyAlignment="1">
      <alignment horizontal="center" vertical="center"/>
    </xf>
    <xf numFmtId="165" fontId="893" fillId="0" borderId="2" xfId="0" applyNumberFormat="1" applyFont="1" applyBorder="1" applyAlignment="1">
      <alignment horizontal="center" vertical="center"/>
    </xf>
    <xf numFmtId="164" fontId="894" fillId="0" borderId="2" xfId="0" applyNumberFormat="1" applyFont="1" applyBorder="1" applyAlignment="1">
      <alignment horizontal="center" vertical="center"/>
    </xf>
    <xf numFmtId="164" fontId="895" fillId="0" borderId="2" xfId="0" applyNumberFormat="1" applyFont="1" applyBorder="1" applyAlignment="1">
      <alignment horizontal="center" vertical="center" wrapText="1"/>
    </xf>
    <xf numFmtId="4" fontId="896" fillId="0" borderId="2" xfId="0" applyNumberFormat="1" applyFont="1" applyBorder="1" applyAlignment="1">
      <alignment horizontal="center" vertical="center"/>
    </xf>
    <xf numFmtId="164" fontId="897" fillId="0" borderId="2" xfId="0" applyNumberFormat="1" applyFont="1" applyBorder="1" applyAlignment="1">
      <alignment horizontal="center" vertical="center"/>
    </xf>
    <xf numFmtId="0" fontId="898" fillId="0" borderId="2" xfId="0" applyFont="1" applyBorder="1" applyAlignment="1">
      <alignment horizontal="center" vertical="center" wrapText="1"/>
    </xf>
    <xf numFmtId="4" fontId="899" fillId="0" borderId="2" xfId="0" applyNumberFormat="1" applyFont="1" applyBorder="1" applyAlignment="1">
      <alignment horizontal="center" vertical="center"/>
    </xf>
    <xf numFmtId="164" fontId="900" fillId="0" borderId="2" xfId="0" applyNumberFormat="1" applyFont="1" applyBorder="1" applyAlignment="1">
      <alignment horizontal="center" vertical="center"/>
    </xf>
    <xf numFmtId="164" fontId="901" fillId="0" borderId="2" xfId="0" applyNumberFormat="1" applyFont="1" applyBorder="1" applyAlignment="1">
      <alignment horizontal="center" vertical="center"/>
    </xf>
    <xf numFmtId="165" fontId="902" fillId="0" borderId="2" xfId="0" applyNumberFormat="1" applyFont="1" applyBorder="1" applyAlignment="1">
      <alignment horizontal="center" vertical="center"/>
    </xf>
    <xf numFmtId="164" fontId="903" fillId="0" borderId="2" xfId="0" applyNumberFormat="1" applyFont="1" applyBorder="1" applyAlignment="1">
      <alignment horizontal="center" vertical="center"/>
    </xf>
    <xf numFmtId="164" fontId="904" fillId="0" borderId="2" xfId="0" applyNumberFormat="1" applyFont="1" applyBorder="1" applyAlignment="1">
      <alignment horizontal="center" vertical="center" wrapText="1"/>
    </xf>
    <xf numFmtId="4" fontId="905" fillId="0" borderId="2" xfId="0" applyNumberFormat="1" applyFont="1" applyBorder="1" applyAlignment="1">
      <alignment horizontal="center" vertical="center"/>
    </xf>
    <xf numFmtId="164" fontId="906" fillId="0" borderId="2" xfId="0" applyNumberFormat="1" applyFont="1" applyBorder="1" applyAlignment="1">
      <alignment horizontal="center" vertical="center"/>
    </xf>
    <xf numFmtId="0" fontId="907" fillId="0" borderId="2" xfId="0" applyFont="1" applyBorder="1" applyAlignment="1">
      <alignment horizontal="center" vertical="center" wrapText="1"/>
    </xf>
    <xf numFmtId="4" fontId="908" fillId="0" borderId="2" xfId="0" applyNumberFormat="1" applyFont="1" applyBorder="1" applyAlignment="1">
      <alignment horizontal="center" vertical="center"/>
    </xf>
    <xf numFmtId="164" fontId="909" fillId="0" borderId="2" xfId="0" applyNumberFormat="1" applyFont="1" applyBorder="1" applyAlignment="1">
      <alignment horizontal="center" vertical="center"/>
    </xf>
    <xf numFmtId="164" fontId="910" fillId="0" borderId="2" xfId="0" applyNumberFormat="1" applyFont="1" applyBorder="1" applyAlignment="1">
      <alignment horizontal="center" vertical="center"/>
    </xf>
    <xf numFmtId="165" fontId="911" fillId="0" borderId="2" xfId="0" applyNumberFormat="1" applyFont="1" applyBorder="1" applyAlignment="1">
      <alignment horizontal="center" vertical="center"/>
    </xf>
    <xf numFmtId="164" fontId="912" fillId="0" borderId="2" xfId="0" applyNumberFormat="1" applyFont="1" applyBorder="1" applyAlignment="1">
      <alignment horizontal="center" vertical="center"/>
    </xf>
    <xf numFmtId="164" fontId="913" fillId="0" borderId="2" xfId="0" applyNumberFormat="1" applyFont="1" applyBorder="1" applyAlignment="1">
      <alignment horizontal="center" vertical="center" wrapText="1"/>
    </xf>
    <xf numFmtId="4" fontId="914" fillId="0" borderId="2" xfId="0" applyNumberFormat="1" applyFont="1" applyBorder="1" applyAlignment="1">
      <alignment horizontal="center" vertical="center"/>
    </xf>
    <xf numFmtId="164" fontId="915" fillId="0" borderId="2" xfId="0" applyNumberFormat="1" applyFont="1" applyBorder="1" applyAlignment="1">
      <alignment horizontal="center" vertical="center"/>
    </xf>
    <xf numFmtId="0" fontId="916" fillId="0" borderId="2" xfId="0" applyFont="1" applyBorder="1" applyAlignment="1">
      <alignment horizontal="center" vertical="center" wrapText="1"/>
    </xf>
    <xf numFmtId="4" fontId="917" fillId="0" borderId="2" xfId="0" applyNumberFormat="1" applyFont="1" applyBorder="1" applyAlignment="1">
      <alignment horizontal="center" vertical="center"/>
    </xf>
    <xf numFmtId="164" fontId="918" fillId="0" borderId="2" xfId="0" applyNumberFormat="1" applyFont="1" applyBorder="1" applyAlignment="1">
      <alignment horizontal="center" vertical="center"/>
    </xf>
    <xf numFmtId="164" fontId="919" fillId="0" borderId="2" xfId="0" applyNumberFormat="1" applyFont="1" applyBorder="1" applyAlignment="1">
      <alignment horizontal="center" vertical="center"/>
    </xf>
    <xf numFmtId="165" fontId="920" fillId="0" borderId="2" xfId="0" applyNumberFormat="1" applyFont="1" applyBorder="1" applyAlignment="1">
      <alignment horizontal="center" vertical="center"/>
    </xf>
    <xf numFmtId="164" fontId="921" fillId="0" borderId="2" xfId="0" applyNumberFormat="1" applyFont="1" applyBorder="1" applyAlignment="1">
      <alignment horizontal="center" vertical="center"/>
    </xf>
    <xf numFmtId="164" fontId="922" fillId="0" borderId="2" xfId="0" applyNumberFormat="1" applyFont="1" applyBorder="1" applyAlignment="1">
      <alignment horizontal="center" vertical="center" wrapText="1"/>
    </xf>
    <xf numFmtId="4" fontId="923" fillId="0" borderId="2" xfId="0" applyNumberFormat="1" applyFont="1" applyBorder="1" applyAlignment="1">
      <alignment horizontal="center" vertical="center"/>
    </xf>
    <xf numFmtId="164" fontId="924" fillId="0" borderId="2" xfId="0" applyNumberFormat="1" applyFont="1" applyBorder="1" applyAlignment="1">
      <alignment horizontal="center" vertical="center"/>
    </xf>
    <xf numFmtId="0" fontId="925" fillId="0" borderId="2" xfId="0" applyFont="1" applyBorder="1" applyAlignment="1">
      <alignment horizontal="center" vertical="center" wrapText="1"/>
    </xf>
    <xf numFmtId="4" fontId="926" fillId="0" borderId="2" xfId="0" applyNumberFormat="1" applyFont="1" applyBorder="1" applyAlignment="1">
      <alignment horizontal="center" vertical="center"/>
    </xf>
    <xf numFmtId="164" fontId="927" fillId="0" borderId="2" xfId="0" applyNumberFormat="1" applyFont="1" applyBorder="1" applyAlignment="1">
      <alignment horizontal="center" vertical="center"/>
    </xf>
    <xf numFmtId="164" fontId="928" fillId="0" borderId="2" xfId="0" applyNumberFormat="1" applyFont="1" applyBorder="1" applyAlignment="1">
      <alignment horizontal="center" vertical="center"/>
    </xf>
    <xf numFmtId="165" fontId="929" fillId="0" borderId="2" xfId="0" applyNumberFormat="1" applyFont="1" applyBorder="1" applyAlignment="1">
      <alignment horizontal="center" vertical="center"/>
    </xf>
    <xf numFmtId="164" fontId="930" fillId="0" borderId="2" xfId="0" applyNumberFormat="1" applyFont="1" applyBorder="1" applyAlignment="1">
      <alignment horizontal="center" vertical="center"/>
    </xf>
    <xf numFmtId="164" fontId="931" fillId="0" borderId="2" xfId="0" applyNumberFormat="1" applyFont="1" applyBorder="1" applyAlignment="1">
      <alignment horizontal="center" vertical="center" wrapText="1"/>
    </xf>
    <xf numFmtId="4" fontId="932" fillId="0" borderId="2" xfId="0" applyNumberFormat="1" applyFont="1" applyBorder="1" applyAlignment="1">
      <alignment horizontal="center" vertical="center"/>
    </xf>
    <xf numFmtId="164" fontId="933" fillId="0" borderId="2" xfId="0" applyNumberFormat="1" applyFont="1" applyBorder="1" applyAlignment="1">
      <alignment horizontal="center" vertical="center"/>
    </xf>
    <xf numFmtId="0" fontId="934" fillId="0" borderId="2" xfId="0" applyFont="1" applyBorder="1" applyAlignment="1">
      <alignment horizontal="center" vertical="center" wrapText="1"/>
    </xf>
    <xf numFmtId="4" fontId="935" fillId="0" borderId="2" xfId="0" applyNumberFormat="1" applyFont="1" applyBorder="1" applyAlignment="1">
      <alignment horizontal="center" vertical="center"/>
    </xf>
    <xf numFmtId="164" fontId="936" fillId="0" borderId="2" xfId="0" applyNumberFormat="1" applyFont="1" applyBorder="1" applyAlignment="1">
      <alignment horizontal="center" vertical="center"/>
    </xf>
    <xf numFmtId="164" fontId="937" fillId="0" borderId="2" xfId="0" applyNumberFormat="1" applyFont="1" applyBorder="1" applyAlignment="1">
      <alignment horizontal="center" vertical="center"/>
    </xf>
    <xf numFmtId="165" fontId="938" fillId="0" borderId="2" xfId="0" applyNumberFormat="1" applyFont="1" applyBorder="1" applyAlignment="1">
      <alignment horizontal="center" vertical="center"/>
    </xf>
    <xf numFmtId="164" fontId="939" fillId="0" borderId="2" xfId="0" applyNumberFormat="1" applyFont="1" applyBorder="1" applyAlignment="1">
      <alignment horizontal="center" vertical="center"/>
    </xf>
    <xf numFmtId="164" fontId="940" fillId="0" borderId="2" xfId="0" applyNumberFormat="1" applyFont="1" applyBorder="1" applyAlignment="1">
      <alignment horizontal="center" vertical="center" wrapText="1"/>
    </xf>
    <xf numFmtId="4" fontId="941" fillId="0" borderId="2" xfId="0" applyNumberFormat="1" applyFont="1" applyBorder="1" applyAlignment="1">
      <alignment horizontal="center" vertical="center"/>
    </xf>
    <xf numFmtId="164" fontId="942" fillId="0" borderId="2" xfId="0" applyNumberFormat="1" applyFont="1" applyBorder="1" applyAlignment="1">
      <alignment horizontal="center" vertical="center"/>
    </xf>
    <xf numFmtId="0" fontId="943" fillId="0" borderId="2" xfId="0" applyFont="1" applyBorder="1" applyAlignment="1">
      <alignment horizontal="center" vertical="center" wrapText="1"/>
    </xf>
    <xf numFmtId="4" fontId="944" fillId="0" borderId="2" xfId="0" applyNumberFormat="1" applyFont="1" applyBorder="1" applyAlignment="1">
      <alignment horizontal="center" vertical="center"/>
    </xf>
    <xf numFmtId="164" fontId="945" fillId="0" borderId="2" xfId="0" applyNumberFormat="1" applyFont="1" applyBorder="1" applyAlignment="1">
      <alignment horizontal="center" vertical="center"/>
    </xf>
    <xf numFmtId="164" fontId="946" fillId="0" borderId="2" xfId="0" applyNumberFormat="1" applyFont="1" applyBorder="1" applyAlignment="1">
      <alignment horizontal="center" vertical="center"/>
    </xf>
    <xf numFmtId="165" fontId="947" fillId="0" borderId="2" xfId="0" applyNumberFormat="1" applyFont="1" applyBorder="1" applyAlignment="1">
      <alignment horizontal="center" vertical="center"/>
    </xf>
    <xf numFmtId="164" fontId="948" fillId="0" borderId="2" xfId="0" applyNumberFormat="1" applyFont="1" applyBorder="1" applyAlignment="1">
      <alignment horizontal="center" vertical="center"/>
    </xf>
    <xf numFmtId="164" fontId="949" fillId="0" borderId="2" xfId="0" applyNumberFormat="1" applyFont="1" applyBorder="1" applyAlignment="1">
      <alignment horizontal="center" vertical="center" wrapText="1"/>
    </xf>
    <xf numFmtId="4" fontId="950" fillId="0" borderId="2" xfId="0" applyNumberFormat="1" applyFont="1" applyBorder="1" applyAlignment="1">
      <alignment horizontal="center" vertical="center"/>
    </xf>
    <xf numFmtId="164" fontId="951" fillId="0" borderId="2" xfId="0" applyNumberFormat="1" applyFont="1" applyBorder="1" applyAlignment="1">
      <alignment horizontal="center" vertical="center"/>
    </xf>
    <xf numFmtId="0" fontId="952" fillId="0" borderId="2" xfId="0" applyFont="1" applyBorder="1" applyAlignment="1">
      <alignment horizontal="center" vertical="center" wrapText="1"/>
    </xf>
    <xf numFmtId="4" fontId="953" fillId="0" borderId="2" xfId="0" applyNumberFormat="1" applyFont="1" applyBorder="1" applyAlignment="1">
      <alignment horizontal="center" vertical="center"/>
    </xf>
    <xf numFmtId="164" fontId="954" fillId="0" borderId="2" xfId="0" applyNumberFormat="1" applyFont="1" applyBorder="1" applyAlignment="1">
      <alignment horizontal="center" vertical="center"/>
    </xf>
    <xf numFmtId="164" fontId="955" fillId="0" borderId="2" xfId="0" applyNumberFormat="1" applyFont="1" applyBorder="1" applyAlignment="1">
      <alignment horizontal="center" vertical="center"/>
    </xf>
    <xf numFmtId="165" fontId="956" fillId="0" borderId="2" xfId="0" applyNumberFormat="1" applyFont="1" applyBorder="1" applyAlignment="1">
      <alignment horizontal="center" vertical="center"/>
    </xf>
    <xf numFmtId="164" fontId="957" fillId="0" borderId="2" xfId="0" applyNumberFormat="1" applyFont="1" applyBorder="1" applyAlignment="1">
      <alignment horizontal="center" vertical="center"/>
    </xf>
    <xf numFmtId="164" fontId="958" fillId="0" borderId="2" xfId="0" applyNumberFormat="1" applyFont="1" applyBorder="1" applyAlignment="1">
      <alignment horizontal="center" vertical="center" wrapText="1"/>
    </xf>
    <xf numFmtId="4" fontId="959" fillId="0" borderId="2" xfId="0" applyNumberFormat="1" applyFont="1" applyBorder="1" applyAlignment="1">
      <alignment horizontal="center" vertical="center"/>
    </xf>
    <xf numFmtId="164" fontId="960" fillId="0" borderId="2" xfId="0" applyNumberFormat="1" applyFont="1" applyBorder="1" applyAlignment="1">
      <alignment horizontal="center" vertical="center"/>
    </xf>
    <xf numFmtId="0" fontId="961" fillId="0" borderId="2" xfId="0" applyFont="1" applyBorder="1" applyAlignment="1">
      <alignment horizontal="center" vertical="center" wrapText="1"/>
    </xf>
    <xf numFmtId="4" fontId="962" fillId="0" borderId="2" xfId="0" applyNumberFormat="1" applyFont="1" applyBorder="1" applyAlignment="1">
      <alignment horizontal="center" vertical="center"/>
    </xf>
    <xf numFmtId="164" fontId="963" fillId="0" borderId="2" xfId="0" applyNumberFormat="1" applyFont="1" applyBorder="1" applyAlignment="1">
      <alignment horizontal="center" vertical="center"/>
    </xf>
    <xf numFmtId="164" fontId="964" fillId="0" borderId="2" xfId="0" applyNumberFormat="1" applyFont="1" applyBorder="1" applyAlignment="1">
      <alignment horizontal="center" vertical="center"/>
    </xf>
    <xf numFmtId="165" fontId="965" fillId="0" borderId="2" xfId="0" applyNumberFormat="1" applyFont="1" applyBorder="1" applyAlignment="1">
      <alignment horizontal="center" vertical="center"/>
    </xf>
    <xf numFmtId="164" fontId="966" fillId="0" borderId="2" xfId="0" applyNumberFormat="1" applyFont="1" applyBorder="1" applyAlignment="1">
      <alignment horizontal="center" vertical="center"/>
    </xf>
    <xf numFmtId="164" fontId="967" fillId="0" borderId="2" xfId="0" applyNumberFormat="1" applyFont="1" applyBorder="1" applyAlignment="1">
      <alignment horizontal="center" vertical="center" wrapText="1"/>
    </xf>
    <xf numFmtId="4" fontId="968" fillId="0" borderId="2" xfId="0" applyNumberFormat="1" applyFont="1" applyBorder="1" applyAlignment="1">
      <alignment horizontal="center" vertical="center"/>
    </xf>
    <xf numFmtId="164" fontId="969" fillId="0" borderId="2" xfId="0" applyNumberFormat="1" applyFont="1" applyBorder="1" applyAlignment="1">
      <alignment horizontal="center" vertical="center"/>
    </xf>
    <xf numFmtId="0" fontId="970" fillId="0" borderId="2" xfId="0" applyFont="1" applyBorder="1" applyAlignment="1">
      <alignment horizontal="center" vertical="center" wrapText="1"/>
    </xf>
    <xf numFmtId="4" fontId="971" fillId="0" borderId="2" xfId="0" applyNumberFormat="1" applyFont="1" applyBorder="1" applyAlignment="1">
      <alignment horizontal="center" vertical="center"/>
    </xf>
    <xf numFmtId="164" fontId="972" fillId="0" borderId="2" xfId="0" applyNumberFormat="1" applyFont="1" applyBorder="1" applyAlignment="1">
      <alignment horizontal="center" vertical="center"/>
    </xf>
    <xf numFmtId="164" fontId="973" fillId="0" borderId="2" xfId="0" applyNumberFormat="1" applyFont="1" applyBorder="1" applyAlignment="1">
      <alignment horizontal="center" vertical="center"/>
    </xf>
    <xf numFmtId="165" fontId="974" fillId="0" borderId="2" xfId="0" applyNumberFormat="1" applyFont="1" applyBorder="1" applyAlignment="1">
      <alignment horizontal="center" vertical="center"/>
    </xf>
    <xf numFmtId="164" fontId="975" fillId="0" borderId="2" xfId="0" applyNumberFormat="1" applyFont="1" applyBorder="1" applyAlignment="1">
      <alignment horizontal="center" vertical="center"/>
    </xf>
    <xf numFmtId="164" fontId="976" fillId="0" borderId="2" xfId="0" applyNumberFormat="1" applyFont="1" applyBorder="1" applyAlignment="1">
      <alignment horizontal="center" vertical="center" wrapText="1"/>
    </xf>
    <xf numFmtId="4" fontId="977" fillId="0" borderId="2" xfId="0" applyNumberFormat="1" applyFont="1" applyBorder="1" applyAlignment="1">
      <alignment horizontal="center" vertical="center"/>
    </xf>
    <xf numFmtId="164" fontId="978" fillId="0" borderId="2" xfId="0" applyNumberFormat="1" applyFont="1" applyBorder="1" applyAlignment="1">
      <alignment horizontal="center" vertical="center"/>
    </xf>
    <xf numFmtId="0" fontId="979" fillId="0" borderId="2" xfId="0" applyFont="1" applyBorder="1" applyAlignment="1">
      <alignment horizontal="center" vertical="center" wrapText="1"/>
    </xf>
    <xf numFmtId="4" fontId="980" fillId="0" borderId="2" xfId="0" applyNumberFormat="1" applyFont="1" applyBorder="1" applyAlignment="1">
      <alignment horizontal="center" vertical="center"/>
    </xf>
    <xf numFmtId="164" fontId="981" fillId="0" borderId="2" xfId="0" applyNumberFormat="1" applyFont="1" applyBorder="1" applyAlignment="1">
      <alignment horizontal="center" vertical="center"/>
    </xf>
    <xf numFmtId="164" fontId="982" fillId="0" borderId="2" xfId="0" applyNumberFormat="1" applyFont="1" applyBorder="1" applyAlignment="1">
      <alignment horizontal="center" vertical="center"/>
    </xf>
    <xf numFmtId="165" fontId="983" fillId="0" borderId="2" xfId="0" applyNumberFormat="1" applyFont="1" applyBorder="1" applyAlignment="1">
      <alignment horizontal="center" vertical="center"/>
    </xf>
    <xf numFmtId="164" fontId="984" fillId="0" borderId="2" xfId="0" applyNumberFormat="1" applyFont="1" applyBorder="1" applyAlignment="1">
      <alignment horizontal="center" vertical="center"/>
    </xf>
    <xf numFmtId="164" fontId="985" fillId="0" borderId="2" xfId="0" applyNumberFormat="1" applyFont="1" applyBorder="1" applyAlignment="1">
      <alignment horizontal="center" vertical="center" wrapText="1"/>
    </xf>
    <xf numFmtId="4" fontId="986" fillId="0" borderId="2" xfId="0" applyNumberFormat="1" applyFont="1" applyBorder="1" applyAlignment="1">
      <alignment horizontal="center" vertical="center"/>
    </xf>
    <xf numFmtId="164" fontId="987" fillId="0" borderId="2" xfId="0" applyNumberFormat="1" applyFont="1" applyBorder="1" applyAlignment="1">
      <alignment horizontal="center" vertical="center"/>
    </xf>
    <xf numFmtId="0" fontId="988" fillId="0" borderId="2" xfId="0" applyFont="1" applyBorder="1" applyAlignment="1">
      <alignment horizontal="center" vertical="center" wrapText="1"/>
    </xf>
    <xf numFmtId="4" fontId="989" fillId="0" borderId="2" xfId="0" applyNumberFormat="1" applyFont="1" applyBorder="1" applyAlignment="1">
      <alignment horizontal="center" vertical="center"/>
    </xf>
    <xf numFmtId="164" fontId="990" fillId="0" borderId="2" xfId="0" applyNumberFormat="1" applyFont="1" applyBorder="1" applyAlignment="1">
      <alignment horizontal="center" vertical="center"/>
    </xf>
    <xf numFmtId="164" fontId="991" fillId="0" borderId="2" xfId="0" applyNumberFormat="1" applyFont="1" applyBorder="1" applyAlignment="1">
      <alignment horizontal="center" vertical="center"/>
    </xf>
    <xf numFmtId="165" fontId="992" fillId="0" borderId="2" xfId="0" applyNumberFormat="1" applyFont="1" applyBorder="1" applyAlignment="1">
      <alignment horizontal="center" vertical="center"/>
    </xf>
    <xf numFmtId="164" fontId="993" fillId="0" borderId="2" xfId="0" applyNumberFormat="1" applyFont="1" applyBorder="1" applyAlignment="1">
      <alignment horizontal="center" vertical="center"/>
    </xf>
    <xf numFmtId="164" fontId="994" fillId="0" borderId="2" xfId="0" applyNumberFormat="1" applyFont="1" applyBorder="1" applyAlignment="1">
      <alignment horizontal="center" vertical="center" wrapText="1"/>
    </xf>
    <xf numFmtId="4" fontId="995" fillId="0" borderId="2" xfId="0" applyNumberFormat="1" applyFont="1" applyBorder="1" applyAlignment="1">
      <alignment horizontal="center" vertical="center"/>
    </xf>
    <xf numFmtId="164" fontId="996" fillId="0" borderId="2" xfId="0" applyNumberFormat="1" applyFont="1" applyBorder="1" applyAlignment="1">
      <alignment horizontal="center" vertical="center"/>
    </xf>
    <xf numFmtId="0" fontId="997" fillId="0" borderId="2" xfId="0" applyFont="1" applyBorder="1" applyAlignment="1">
      <alignment horizontal="center" vertical="center" wrapText="1"/>
    </xf>
    <xf numFmtId="4" fontId="998" fillId="0" borderId="2" xfId="0" applyNumberFormat="1" applyFont="1" applyBorder="1" applyAlignment="1">
      <alignment horizontal="center" vertical="center"/>
    </xf>
    <xf numFmtId="164" fontId="999" fillId="0" borderId="2" xfId="0" applyNumberFormat="1" applyFont="1" applyBorder="1" applyAlignment="1">
      <alignment horizontal="center" vertical="center"/>
    </xf>
    <xf numFmtId="164" fontId="1000" fillId="0" borderId="2" xfId="0" applyNumberFormat="1" applyFont="1" applyBorder="1" applyAlignment="1">
      <alignment horizontal="center" vertical="center"/>
    </xf>
    <xf numFmtId="165" fontId="1001" fillId="0" borderId="2" xfId="0" applyNumberFormat="1" applyFont="1" applyBorder="1" applyAlignment="1">
      <alignment horizontal="center" vertical="center"/>
    </xf>
    <xf numFmtId="164" fontId="1002" fillId="0" borderId="2" xfId="0" applyNumberFormat="1" applyFont="1" applyBorder="1" applyAlignment="1">
      <alignment horizontal="center" vertical="center"/>
    </xf>
    <xf numFmtId="164" fontId="1003" fillId="0" borderId="2" xfId="0" applyNumberFormat="1" applyFont="1" applyBorder="1" applyAlignment="1">
      <alignment horizontal="center" vertical="center" wrapText="1"/>
    </xf>
    <xf numFmtId="4" fontId="1004" fillId="0" borderId="2" xfId="0" applyNumberFormat="1" applyFont="1" applyBorder="1" applyAlignment="1">
      <alignment horizontal="center" vertical="center"/>
    </xf>
    <xf numFmtId="164" fontId="1005" fillId="0" borderId="2" xfId="0" applyNumberFormat="1" applyFont="1" applyBorder="1" applyAlignment="1">
      <alignment horizontal="center" vertical="center"/>
    </xf>
    <xf numFmtId="0" fontId="1006" fillId="0" borderId="2" xfId="0" applyFont="1" applyBorder="1" applyAlignment="1">
      <alignment horizontal="center" vertical="center" wrapText="1"/>
    </xf>
    <xf numFmtId="4" fontId="1007" fillId="0" borderId="2" xfId="0" applyNumberFormat="1" applyFont="1" applyBorder="1" applyAlignment="1">
      <alignment horizontal="center" vertical="center"/>
    </xf>
    <xf numFmtId="164" fontId="1008" fillId="0" borderId="2" xfId="0" applyNumberFormat="1" applyFont="1" applyBorder="1" applyAlignment="1">
      <alignment horizontal="center" vertical="center"/>
    </xf>
    <xf numFmtId="164" fontId="1009" fillId="0" borderId="2" xfId="0" applyNumberFormat="1" applyFont="1" applyBorder="1" applyAlignment="1">
      <alignment horizontal="center" vertical="center"/>
    </xf>
    <xf numFmtId="165" fontId="1010" fillId="0" borderId="2" xfId="0" applyNumberFormat="1" applyFont="1" applyBorder="1" applyAlignment="1">
      <alignment horizontal="center" vertical="center"/>
    </xf>
    <xf numFmtId="164" fontId="1011" fillId="0" borderId="2" xfId="0" applyNumberFormat="1" applyFont="1" applyBorder="1" applyAlignment="1">
      <alignment horizontal="center" vertical="center"/>
    </xf>
    <xf numFmtId="164" fontId="1012" fillId="0" borderId="2" xfId="0" applyNumberFormat="1" applyFont="1" applyBorder="1" applyAlignment="1">
      <alignment horizontal="center" vertical="center" wrapText="1"/>
    </xf>
    <xf numFmtId="4" fontId="1013" fillId="0" borderId="2" xfId="0" applyNumberFormat="1" applyFont="1" applyBorder="1" applyAlignment="1">
      <alignment horizontal="center" vertical="center"/>
    </xf>
    <xf numFmtId="164" fontId="1014" fillId="0" borderId="2" xfId="0" applyNumberFormat="1" applyFont="1" applyBorder="1" applyAlignment="1">
      <alignment horizontal="center" vertical="center"/>
    </xf>
    <xf numFmtId="0" fontId="1015" fillId="0" borderId="2" xfId="0" applyFont="1" applyBorder="1" applyAlignment="1">
      <alignment horizontal="center" vertical="center" wrapText="1"/>
    </xf>
    <xf numFmtId="4" fontId="1016" fillId="0" borderId="2" xfId="0" applyNumberFormat="1" applyFont="1" applyBorder="1" applyAlignment="1">
      <alignment horizontal="center" vertical="center"/>
    </xf>
    <xf numFmtId="164" fontId="1017" fillId="0" borderId="2" xfId="0" applyNumberFormat="1" applyFont="1" applyBorder="1" applyAlignment="1">
      <alignment horizontal="center" vertical="center"/>
    </xf>
    <xf numFmtId="164" fontId="1018" fillId="0" borderId="2" xfId="0" applyNumberFormat="1" applyFont="1" applyBorder="1" applyAlignment="1">
      <alignment horizontal="center" vertical="center"/>
    </xf>
    <xf numFmtId="165" fontId="1019" fillId="0" borderId="2" xfId="0" applyNumberFormat="1" applyFont="1" applyBorder="1" applyAlignment="1">
      <alignment horizontal="center" vertical="center"/>
    </xf>
    <xf numFmtId="164" fontId="1020" fillId="0" borderId="2" xfId="0" applyNumberFormat="1" applyFont="1" applyBorder="1" applyAlignment="1">
      <alignment horizontal="center" vertical="center"/>
    </xf>
    <xf numFmtId="164" fontId="1021" fillId="0" borderId="2" xfId="0" applyNumberFormat="1" applyFont="1" applyBorder="1" applyAlignment="1">
      <alignment horizontal="center" vertical="center" wrapText="1"/>
    </xf>
    <xf numFmtId="4" fontId="1022" fillId="0" borderId="2" xfId="0" applyNumberFormat="1" applyFont="1" applyBorder="1" applyAlignment="1">
      <alignment horizontal="center" vertical="center"/>
    </xf>
    <xf numFmtId="164" fontId="1023" fillId="0" borderId="2" xfId="0" applyNumberFormat="1" applyFont="1" applyBorder="1" applyAlignment="1">
      <alignment horizontal="center" vertical="center"/>
    </xf>
    <xf numFmtId="0" fontId="1024" fillId="0" borderId="2" xfId="0" applyFont="1" applyBorder="1" applyAlignment="1">
      <alignment horizontal="center" vertical="center" wrapText="1"/>
    </xf>
    <xf numFmtId="4" fontId="1025" fillId="0" borderId="2" xfId="0" applyNumberFormat="1" applyFont="1" applyBorder="1" applyAlignment="1">
      <alignment horizontal="center" vertical="center"/>
    </xf>
    <xf numFmtId="164" fontId="1026" fillId="0" borderId="2" xfId="0" applyNumberFormat="1" applyFont="1" applyBorder="1" applyAlignment="1">
      <alignment horizontal="center" vertical="center"/>
    </xf>
    <xf numFmtId="164" fontId="1027" fillId="0" borderId="2" xfId="0" applyNumberFormat="1" applyFont="1" applyBorder="1" applyAlignment="1">
      <alignment horizontal="center" vertical="center"/>
    </xf>
    <xf numFmtId="165" fontId="1028" fillId="0" borderId="2" xfId="0" applyNumberFormat="1" applyFont="1" applyBorder="1" applyAlignment="1">
      <alignment horizontal="center" vertical="center"/>
    </xf>
    <xf numFmtId="164" fontId="1029" fillId="0" borderId="2" xfId="0" applyNumberFormat="1" applyFont="1" applyBorder="1" applyAlignment="1">
      <alignment horizontal="center" vertical="center"/>
    </xf>
    <xf numFmtId="164" fontId="1030" fillId="0" borderId="2" xfId="0" applyNumberFormat="1" applyFont="1" applyBorder="1" applyAlignment="1">
      <alignment horizontal="center" vertical="center" wrapText="1"/>
    </xf>
    <xf numFmtId="4" fontId="1031" fillId="0" borderId="2" xfId="0" applyNumberFormat="1" applyFont="1" applyBorder="1" applyAlignment="1">
      <alignment horizontal="center" vertical="center"/>
    </xf>
    <xf numFmtId="164" fontId="1032" fillId="0" borderId="2" xfId="0" applyNumberFormat="1" applyFont="1" applyBorder="1" applyAlignment="1">
      <alignment horizontal="center" vertical="center"/>
    </xf>
    <xf numFmtId="0" fontId="1033" fillId="0" borderId="2" xfId="0" applyFont="1" applyBorder="1" applyAlignment="1">
      <alignment horizontal="center" vertical="center" wrapText="1"/>
    </xf>
    <xf numFmtId="4" fontId="1034" fillId="0" borderId="2" xfId="0" applyNumberFormat="1" applyFont="1" applyBorder="1" applyAlignment="1">
      <alignment horizontal="center" vertical="center"/>
    </xf>
    <xf numFmtId="164" fontId="1035" fillId="0" borderId="2" xfId="0" applyNumberFormat="1" applyFont="1" applyBorder="1" applyAlignment="1">
      <alignment horizontal="center" vertical="center"/>
    </xf>
    <xf numFmtId="164" fontId="1036" fillId="0" borderId="2" xfId="0" applyNumberFormat="1" applyFont="1" applyBorder="1" applyAlignment="1">
      <alignment horizontal="center" vertical="center"/>
    </xf>
    <xf numFmtId="165" fontId="1037" fillId="0" borderId="2" xfId="0" applyNumberFormat="1" applyFont="1" applyBorder="1" applyAlignment="1">
      <alignment horizontal="center" vertical="center"/>
    </xf>
    <xf numFmtId="164" fontId="1038" fillId="0" borderId="2" xfId="0" applyNumberFormat="1" applyFont="1" applyBorder="1" applyAlignment="1">
      <alignment horizontal="center" vertical="center"/>
    </xf>
    <xf numFmtId="164" fontId="1039" fillId="0" borderId="2" xfId="0" applyNumberFormat="1" applyFont="1" applyBorder="1" applyAlignment="1">
      <alignment horizontal="center" vertical="center" wrapText="1"/>
    </xf>
    <xf numFmtId="4" fontId="1040" fillId="0" borderId="2" xfId="0" applyNumberFormat="1" applyFont="1" applyBorder="1" applyAlignment="1">
      <alignment horizontal="center" vertical="center"/>
    </xf>
    <xf numFmtId="164" fontId="1041" fillId="0" borderId="2" xfId="0" applyNumberFormat="1" applyFont="1" applyBorder="1" applyAlignment="1">
      <alignment horizontal="center" vertical="center"/>
    </xf>
    <xf numFmtId="0" fontId="1042" fillId="0" borderId="2" xfId="0" applyFont="1" applyBorder="1" applyAlignment="1">
      <alignment horizontal="center" vertical="center" wrapText="1"/>
    </xf>
    <xf numFmtId="4" fontId="1043" fillId="0" borderId="2" xfId="0" applyNumberFormat="1" applyFont="1" applyBorder="1" applyAlignment="1">
      <alignment horizontal="center" vertical="center"/>
    </xf>
    <xf numFmtId="164" fontId="1044" fillId="0" borderId="2" xfId="0" applyNumberFormat="1" applyFont="1" applyBorder="1" applyAlignment="1">
      <alignment horizontal="center" vertical="center"/>
    </xf>
    <xf numFmtId="164" fontId="1045" fillId="0" borderId="2" xfId="0" applyNumberFormat="1" applyFont="1" applyBorder="1" applyAlignment="1">
      <alignment horizontal="center" vertical="center"/>
    </xf>
    <xf numFmtId="165" fontId="1046" fillId="0" borderId="2" xfId="0" applyNumberFormat="1" applyFont="1" applyBorder="1" applyAlignment="1">
      <alignment horizontal="center" vertical="center"/>
    </xf>
    <xf numFmtId="164" fontId="1047" fillId="0" borderId="2" xfId="0" applyNumberFormat="1" applyFont="1" applyBorder="1" applyAlignment="1">
      <alignment horizontal="center" vertical="center"/>
    </xf>
    <xf numFmtId="164" fontId="1048" fillId="0" borderId="2" xfId="0" applyNumberFormat="1" applyFont="1" applyBorder="1" applyAlignment="1">
      <alignment horizontal="center" vertical="center" wrapText="1"/>
    </xf>
    <xf numFmtId="4" fontId="1049" fillId="0" borderId="2" xfId="0" applyNumberFormat="1" applyFont="1" applyBorder="1" applyAlignment="1">
      <alignment horizontal="center" vertical="center"/>
    </xf>
    <xf numFmtId="164" fontId="1050" fillId="0" borderId="2" xfId="0" applyNumberFormat="1" applyFont="1" applyBorder="1" applyAlignment="1">
      <alignment horizontal="center" vertical="center"/>
    </xf>
    <xf numFmtId="0" fontId="1051" fillId="0" borderId="2" xfId="0" applyFont="1" applyBorder="1" applyAlignment="1">
      <alignment horizontal="center" vertical="center" wrapText="1"/>
    </xf>
    <xf numFmtId="4" fontId="1052" fillId="0" borderId="2" xfId="0" applyNumberFormat="1" applyFont="1" applyBorder="1" applyAlignment="1">
      <alignment horizontal="center" vertical="center"/>
    </xf>
    <xf numFmtId="164" fontId="1053" fillId="0" borderId="2" xfId="0" applyNumberFormat="1" applyFont="1" applyBorder="1" applyAlignment="1">
      <alignment horizontal="center" vertical="center"/>
    </xf>
    <xf numFmtId="164" fontId="1054" fillId="0" borderId="2" xfId="0" applyNumberFormat="1" applyFont="1" applyBorder="1" applyAlignment="1">
      <alignment horizontal="center" vertical="center"/>
    </xf>
    <xf numFmtId="165" fontId="1055" fillId="0" borderId="2" xfId="0" applyNumberFormat="1" applyFont="1" applyBorder="1" applyAlignment="1">
      <alignment horizontal="center" vertical="center"/>
    </xf>
    <xf numFmtId="164" fontId="1056" fillId="0" borderId="2" xfId="0" applyNumberFormat="1" applyFont="1" applyBorder="1" applyAlignment="1">
      <alignment horizontal="center" vertical="center"/>
    </xf>
    <xf numFmtId="164" fontId="1057" fillId="0" borderId="2" xfId="0" applyNumberFormat="1" applyFont="1" applyBorder="1" applyAlignment="1">
      <alignment horizontal="center" vertical="center" wrapText="1"/>
    </xf>
    <xf numFmtId="4" fontId="1058" fillId="0" borderId="2" xfId="0" applyNumberFormat="1" applyFont="1" applyBorder="1" applyAlignment="1">
      <alignment horizontal="center" vertical="center"/>
    </xf>
    <xf numFmtId="164" fontId="1059" fillId="0" borderId="2" xfId="0" applyNumberFormat="1" applyFont="1" applyBorder="1" applyAlignment="1">
      <alignment horizontal="center" vertical="center"/>
    </xf>
    <xf numFmtId="0" fontId="1060" fillId="0" borderId="2" xfId="0" applyFont="1" applyBorder="1" applyAlignment="1">
      <alignment horizontal="center" vertical="center" wrapText="1"/>
    </xf>
    <xf numFmtId="4" fontId="1061" fillId="0" borderId="2" xfId="0" applyNumberFormat="1" applyFont="1" applyBorder="1" applyAlignment="1">
      <alignment horizontal="center" vertical="center"/>
    </xf>
    <xf numFmtId="164" fontId="1062" fillId="0" borderId="2" xfId="0" applyNumberFormat="1" applyFont="1" applyBorder="1" applyAlignment="1">
      <alignment horizontal="center" vertical="center"/>
    </xf>
    <xf numFmtId="164" fontId="1063" fillId="0" borderId="2" xfId="0" applyNumberFormat="1" applyFont="1" applyBorder="1" applyAlignment="1">
      <alignment horizontal="center" vertical="center"/>
    </xf>
    <xf numFmtId="165" fontId="1064" fillId="0" borderId="2" xfId="0" applyNumberFormat="1" applyFont="1" applyBorder="1" applyAlignment="1">
      <alignment horizontal="center" vertical="center"/>
    </xf>
    <xf numFmtId="164" fontId="1065" fillId="0" borderId="2" xfId="0" applyNumberFormat="1" applyFont="1" applyBorder="1" applyAlignment="1">
      <alignment horizontal="center" vertical="center"/>
    </xf>
    <xf numFmtId="164" fontId="1066" fillId="0" borderId="2" xfId="0" applyNumberFormat="1" applyFont="1" applyBorder="1" applyAlignment="1">
      <alignment horizontal="center" vertical="center" wrapText="1"/>
    </xf>
    <xf numFmtId="4" fontId="1067" fillId="0" borderId="2" xfId="0" applyNumberFormat="1" applyFont="1" applyBorder="1" applyAlignment="1">
      <alignment horizontal="center" vertical="center"/>
    </xf>
    <xf numFmtId="164" fontId="1068" fillId="0" borderId="2" xfId="0" applyNumberFormat="1" applyFont="1" applyBorder="1" applyAlignment="1">
      <alignment horizontal="center" vertical="center"/>
    </xf>
    <xf numFmtId="0" fontId="1069" fillId="0" borderId="2" xfId="0" applyFont="1" applyBorder="1" applyAlignment="1">
      <alignment horizontal="center" vertical="center" wrapText="1"/>
    </xf>
    <xf numFmtId="4" fontId="1070" fillId="0" borderId="2" xfId="0" applyNumberFormat="1" applyFont="1" applyBorder="1" applyAlignment="1">
      <alignment horizontal="center" vertical="center"/>
    </xf>
    <xf numFmtId="164" fontId="1071" fillId="0" borderId="2" xfId="0" applyNumberFormat="1" applyFont="1" applyBorder="1" applyAlignment="1">
      <alignment horizontal="center" vertical="center"/>
    </xf>
    <xf numFmtId="164" fontId="1072" fillId="0" borderId="2" xfId="0" applyNumberFormat="1" applyFont="1" applyBorder="1" applyAlignment="1">
      <alignment horizontal="center" vertical="center"/>
    </xf>
    <xf numFmtId="165" fontId="1073" fillId="0" borderId="2" xfId="0" applyNumberFormat="1" applyFont="1" applyBorder="1" applyAlignment="1">
      <alignment horizontal="center" vertical="center"/>
    </xf>
    <xf numFmtId="164" fontId="1074" fillId="0" borderId="2" xfId="0" applyNumberFormat="1" applyFont="1" applyBorder="1" applyAlignment="1">
      <alignment horizontal="center" vertical="center"/>
    </xf>
    <xf numFmtId="164" fontId="1075" fillId="0" borderId="2" xfId="0" applyNumberFormat="1" applyFont="1" applyBorder="1" applyAlignment="1">
      <alignment horizontal="center" vertical="center" wrapText="1"/>
    </xf>
    <xf numFmtId="4" fontId="1076" fillId="0" borderId="2" xfId="0" applyNumberFormat="1" applyFont="1" applyBorder="1" applyAlignment="1">
      <alignment horizontal="center" vertical="center"/>
    </xf>
    <xf numFmtId="164" fontId="1077" fillId="0" borderId="2" xfId="0" applyNumberFormat="1" applyFont="1" applyBorder="1" applyAlignment="1">
      <alignment horizontal="center" vertical="center"/>
    </xf>
    <xf numFmtId="0" fontId="1078" fillId="0" borderId="2" xfId="0" applyFont="1" applyBorder="1" applyAlignment="1">
      <alignment horizontal="center" vertical="center" wrapText="1"/>
    </xf>
    <xf numFmtId="4" fontId="1079" fillId="0" borderId="2" xfId="0" applyNumberFormat="1" applyFont="1" applyBorder="1" applyAlignment="1">
      <alignment horizontal="center" vertical="center"/>
    </xf>
    <xf numFmtId="164" fontId="1080" fillId="0" borderId="2" xfId="0" applyNumberFormat="1" applyFont="1" applyBorder="1" applyAlignment="1">
      <alignment horizontal="center" vertical="center"/>
    </xf>
    <xf numFmtId="164" fontId="1081" fillId="0" borderId="2" xfId="0" applyNumberFormat="1" applyFont="1" applyBorder="1" applyAlignment="1">
      <alignment horizontal="center" vertical="center"/>
    </xf>
    <xf numFmtId="165" fontId="1082" fillId="0" borderId="2" xfId="0" applyNumberFormat="1" applyFont="1" applyBorder="1" applyAlignment="1">
      <alignment horizontal="center" vertical="center"/>
    </xf>
    <xf numFmtId="164" fontId="1083" fillId="0" borderId="2" xfId="0" applyNumberFormat="1" applyFont="1" applyBorder="1" applyAlignment="1">
      <alignment horizontal="center" vertical="center"/>
    </xf>
    <xf numFmtId="164" fontId="1084" fillId="0" borderId="2" xfId="0" applyNumberFormat="1" applyFont="1" applyBorder="1" applyAlignment="1">
      <alignment horizontal="center" vertical="center" wrapText="1"/>
    </xf>
    <xf numFmtId="4" fontId="1085" fillId="0" borderId="2" xfId="0" applyNumberFormat="1" applyFont="1" applyBorder="1" applyAlignment="1">
      <alignment horizontal="center" vertical="center"/>
    </xf>
    <xf numFmtId="164" fontId="1086" fillId="0" borderId="2" xfId="0" applyNumberFormat="1" applyFont="1" applyBorder="1" applyAlignment="1">
      <alignment horizontal="center" vertical="center"/>
    </xf>
    <xf numFmtId="0" fontId="1087" fillId="0" borderId="2" xfId="0" applyFont="1" applyBorder="1" applyAlignment="1">
      <alignment horizontal="center" vertical="center" wrapText="1"/>
    </xf>
    <xf numFmtId="4" fontId="1088" fillId="0" borderId="2" xfId="0" applyNumberFormat="1" applyFont="1" applyBorder="1" applyAlignment="1">
      <alignment horizontal="center" vertical="center"/>
    </xf>
    <xf numFmtId="164" fontId="1089" fillId="0" borderId="2" xfId="0" applyNumberFormat="1" applyFont="1" applyBorder="1" applyAlignment="1">
      <alignment horizontal="center" vertical="center"/>
    </xf>
    <xf numFmtId="164" fontId="1090" fillId="0" borderId="2" xfId="0" applyNumberFormat="1" applyFont="1" applyBorder="1" applyAlignment="1">
      <alignment horizontal="center" vertical="center"/>
    </xf>
    <xf numFmtId="165" fontId="1091" fillId="0" borderId="2" xfId="0" applyNumberFormat="1" applyFont="1" applyBorder="1" applyAlignment="1">
      <alignment horizontal="center" vertical="center"/>
    </xf>
    <xf numFmtId="164" fontId="1092" fillId="0" borderId="2" xfId="0" applyNumberFormat="1" applyFont="1" applyBorder="1" applyAlignment="1">
      <alignment horizontal="center" vertical="center"/>
    </xf>
    <xf numFmtId="164" fontId="1093" fillId="0" borderId="2" xfId="0" applyNumberFormat="1" applyFont="1" applyBorder="1" applyAlignment="1">
      <alignment horizontal="center" vertical="center" wrapText="1"/>
    </xf>
    <xf numFmtId="4" fontId="1094" fillId="0" borderId="2" xfId="0" applyNumberFormat="1" applyFont="1" applyBorder="1" applyAlignment="1">
      <alignment horizontal="center" vertical="center"/>
    </xf>
    <xf numFmtId="164" fontId="1095" fillId="0" borderId="2" xfId="0" applyNumberFormat="1" applyFont="1" applyBorder="1" applyAlignment="1">
      <alignment horizontal="center" vertical="center"/>
    </xf>
    <xf numFmtId="0" fontId="1096" fillId="0" borderId="2" xfId="0" applyFont="1" applyBorder="1" applyAlignment="1">
      <alignment horizontal="center" vertical="center" wrapText="1"/>
    </xf>
    <xf numFmtId="4" fontId="1097" fillId="0" borderId="2" xfId="0" applyNumberFormat="1" applyFont="1" applyBorder="1" applyAlignment="1">
      <alignment horizontal="center" vertical="center"/>
    </xf>
    <xf numFmtId="164" fontId="1098" fillId="0" borderId="2" xfId="0" applyNumberFormat="1" applyFont="1" applyBorder="1" applyAlignment="1">
      <alignment horizontal="center" vertical="center"/>
    </xf>
    <xf numFmtId="164" fontId="1099" fillId="0" borderId="2" xfId="0" applyNumberFormat="1" applyFont="1" applyBorder="1" applyAlignment="1">
      <alignment horizontal="center" vertical="center"/>
    </xf>
    <xf numFmtId="165" fontId="1100" fillId="0" borderId="2" xfId="0" applyNumberFormat="1" applyFont="1" applyBorder="1" applyAlignment="1">
      <alignment horizontal="center" vertical="center"/>
    </xf>
    <xf numFmtId="164" fontId="1101" fillId="0" borderId="2" xfId="0" applyNumberFormat="1" applyFont="1" applyBorder="1" applyAlignment="1">
      <alignment horizontal="center" vertical="center"/>
    </xf>
    <xf numFmtId="164" fontId="1102" fillId="0" borderId="2" xfId="0" applyNumberFormat="1" applyFont="1" applyBorder="1" applyAlignment="1">
      <alignment horizontal="center" vertical="center" wrapText="1"/>
    </xf>
    <xf numFmtId="4" fontId="1103" fillId="0" borderId="2" xfId="0" applyNumberFormat="1" applyFont="1" applyBorder="1" applyAlignment="1">
      <alignment horizontal="center" vertical="center"/>
    </xf>
    <xf numFmtId="164" fontId="1104" fillId="0" borderId="2" xfId="0" applyNumberFormat="1" applyFont="1" applyBorder="1" applyAlignment="1">
      <alignment horizontal="center" vertical="center"/>
    </xf>
    <xf numFmtId="0" fontId="1105" fillId="0" borderId="2" xfId="0" applyFont="1" applyBorder="1" applyAlignment="1">
      <alignment horizontal="center" vertical="center" wrapText="1"/>
    </xf>
    <xf numFmtId="4" fontId="1106" fillId="0" borderId="2" xfId="0" applyNumberFormat="1" applyFont="1" applyBorder="1" applyAlignment="1">
      <alignment horizontal="center" vertical="center"/>
    </xf>
    <xf numFmtId="164" fontId="1107" fillId="0" borderId="2" xfId="0" applyNumberFormat="1" applyFont="1" applyBorder="1" applyAlignment="1">
      <alignment horizontal="center" vertical="center"/>
    </xf>
    <xf numFmtId="164" fontId="1108" fillId="0" borderId="2" xfId="0" applyNumberFormat="1" applyFont="1" applyBorder="1" applyAlignment="1">
      <alignment horizontal="center" vertical="center"/>
    </xf>
    <xf numFmtId="165" fontId="1109" fillId="0" borderId="2" xfId="0" applyNumberFormat="1" applyFont="1" applyBorder="1" applyAlignment="1">
      <alignment horizontal="center" vertical="center"/>
    </xf>
    <xf numFmtId="164" fontId="1110" fillId="0" borderId="2" xfId="0" applyNumberFormat="1" applyFont="1" applyBorder="1" applyAlignment="1">
      <alignment horizontal="center" vertical="center"/>
    </xf>
    <xf numFmtId="164" fontId="1111" fillId="0" borderId="2" xfId="0" applyNumberFormat="1" applyFont="1" applyBorder="1" applyAlignment="1">
      <alignment horizontal="center" vertical="center" wrapText="1"/>
    </xf>
    <xf numFmtId="4" fontId="1112" fillId="0" borderId="2" xfId="0" applyNumberFormat="1" applyFont="1" applyBorder="1" applyAlignment="1">
      <alignment horizontal="center" vertical="center"/>
    </xf>
    <xf numFmtId="164" fontId="1113" fillId="0" borderId="2" xfId="0" applyNumberFormat="1" applyFont="1" applyBorder="1" applyAlignment="1">
      <alignment horizontal="center" vertical="center"/>
    </xf>
    <xf numFmtId="0" fontId="1114" fillId="0" borderId="2" xfId="0" applyFont="1" applyBorder="1" applyAlignment="1">
      <alignment horizontal="center" vertical="center" wrapText="1"/>
    </xf>
    <xf numFmtId="4" fontId="1115" fillId="0" borderId="2" xfId="0" applyNumberFormat="1" applyFont="1" applyBorder="1" applyAlignment="1">
      <alignment horizontal="center" vertical="center"/>
    </xf>
    <xf numFmtId="164" fontId="1116" fillId="0" borderId="2" xfId="0" applyNumberFormat="1" applyFont="1" applyBorder="1" applyAlignment="1">
      <alignment horizontal="center" vertical="center"/>
    </xf>
    <xf numFmtId="164" fontId="1117" fillId="0" borderId="2" xfId="0" applyNumberFormat="1" applyFont="1" applyBorder="1" applyAlignment="1">
      <alignment horizontal="center" vertical="center"/>
    </xf>
    <xf numFmtId="165" fontId="1118" fillId="0" borderId="2" xfId="0" applyNumberFormat="1" applyFont="1" applyBorder="1" applyAlignment="1">
      <alignment horizontal="center" vertical="center"/>
    </xf>
    <xf numFmtId="164" fontId="1119" fillId="0" borderId="2" xfId="0" applyNumberFormat="1" applyFont="1" applyBorder="1" applyAlignment="1">
      <alignment horizontal="center" vertical="center"/>
    </xf>
    <xf numFmtId="164" fontId="1120" fillId="0" borderId="2" xfId="0" applyNumberFormat="1" applyFont="1" applyBorder="1" applyAlignment="1">
      <alignment horizontal="center" vertical="center" wrapText="1"/>
    </xf>
    <xf numFmtId="4" fontId="1121" fillId="0" borderId="2" xfId="0" applyNumberFormat="1" applyFont="1" applyBorder="1" applyAlignment="1">
      <alignment horizontal="center" vertical="center"/>
    </xf>
    <xf numFmtId="164" fontId="1122" fillId="0" borderId="2" xfId="0" applyNumberFormat="1" applyFont="1" applyBorder="1" applyAlignment="1">
      <alignment horizontal="center" vertical="center"/>
    </xf>
    <xf numFmtId="0" fontId="1123" fillId="0" borderId="2" xfId="0" applyFont="1" applyBorder="1" applyAlignment="1">
      <alignment horizontal="center" vertical="center" wrapText="1"/>
    </xf>
    <xf numFmtId="4" fontId="1124" fillId="0" borderId="2" xfId="0" applyNumberFormat="1" applyFont="1" applyBorder="1" applyAlignment="1">
      <alignment horizontal="center" vertical="center"/>
    </xf>
    <xf numFmtId="164" fontId="1125" fillId="0" borderId="2" xfId="0" applyNumberFormat="1" applyFont="1" applyBorder="1" applyAlignment="1">
      <alignment horizontal="center" vertical="center"/>
    </xf>
    <xf numFmtId="164" fontId="1126" fillId="0" borderId="2" xfId="0" applyNumberFormat="1" applyFont="1" applyBorder="1" applyAlignment="1">
      <alignment horizontal="center" vertical="center"/>
    </xf>
    <xf numFmtId="165" fontId="1127" fillId="0" borderId="2" xfId="0" applyNumberFormat="1" applyFont="1" applyBorder="1" applyAlignment="1">
      <alignment horizontal="center" vertical="center"/>
    </xf>
    <xf numFmtId="164" fontId="1128" fillId="0" borderId="2" xfId="0" applyNumberFormat="1" applyFont="1" applyBorder="1" applyAlignment="1">
      <alignment horizontal="center" vertical="center"/>
    </xf>
    <xf numFmtId="164" fontId="1129" fillId="0" borderId="2" xfId="0" applyNumberFormat="1" applyFont="1" applyBorder="1" applyAlignment="1">
      <alignment horizontal="center" vertical="center" wrapText="1"/>
    </xf>
    <xf numFmtId="4" fontId="1130" fillId="0" borderId="2" xfId="0" applyNumberFormat="1" applyFont="1" applyBorder="1" applyAlignment="1">
      <alignment horizontal="center" vertical="center"/>
    </xf>
    <xf numFmtId="164" fontId="1131" fillId="0" borderId="2" xfId="0" applyNumberFormat="1" applyFont="1" applyBorder="1" applyAlignment="1">
      <alignment horizontal="center" vertical="center"/>
    </xf>
    <xf numFmtId="0" fontId="1132" fillId="0" borderId="2" xfId="0" applyFont="1" applyBorder="1" applyAlignment="1">
      <alignment horizontal="center" vertical="center" wrapText="1"/>
    </xf>
    <xf numFmtId="4" fontId="1133" fillId="0" borderId="2" xfId="0" applyNumberFormat="1" applyFont="1" applyBorder="1" applyAlignment="1">
      <alignment horizontal="center" vertical="center"/>
    </xf>
    <xf numFmtId="164" fontId="1134" fillId="0" borderId="2" xfId="0" applyNumberFormat="1" applyFont="1" applyBorder="1" applyAlignment="1">
      <alignment horizontal="center" vertical="center"/>
    </xf>
    <xf numFmtId="164" fontId="1135" fillId="0" borderId="2" xfId="0" applyNumberFormat="1" applyFont="1" applyBorder="1" applyAlignment="1">
      <alignment horizontal="center" vertical="center"/>
    </xf>
    <xf numFmtId="165" fontId="1136" fillId="0" borderId="2" xfId="0" applyNumberFormat="1" applyFont="1" applyBorder="1" applyAlignment="1">
      <alignment horizontal="center" vertical="center"/>
    </xf>
    <xf numFmtId="164" fontId="1137" fillId="0" borderId="2" xfId="0" applyNumberFormat="1" applyFont="1" applyBorder="1" applyAlignment="1">
      <alignment horizontal="center" vertical="center"/>
    </xf>
    <xf numFmtId="164" fontId="1138" fillId="0" borderId="2" xfId="0" applyNumberFormat="1" applyFont="1" applyBorder="1" applyAlignment="1">
      <alignment horizontal="center" vertical="center" wrapText="1"/>
    </xf>
    <xf numFmtId="4" fontId="1139" fillId="0" borderId="2" xfId="0" applyNumberFormat="1" applyFont="1" applyBorder="1" applyAlignment="1">
      <alignment horizontal="center" vertical="center"/>
    </xf>
    <xf numFmtId="164" fontId="1140" fillId="0" borderId="2" xfId="0" applyNumberFormat="1" applyFont="1" applyBorder="1" applyAlignment="1">
      <alignment horizontal="center" vertical="center"/>
    </xf>
    <xf numFmtId="0" fontId="1141" fillId="0" borderId="2" xfId="0" applyFont="1" applyBorder="1" applyAlignment="1">
      <alignment horizontal="center" vertical="center" wrapText="1"/>
    </xf>
    <xf numFmtId="4" fontId="1142" fillId="0" borderId="2" xfId="0" applyNumberFormat="1" applyFont="1" applyBorder="1" applyAlignment="1">
      <alignment horizontal="center" vertical="center"/>
    </xf>
    <xf numFmtId="164" fontId="1143" fillId="0" borderId="2" xfId="0" applyNumberFormat="1" applyFont="1" applyBorder="1" applyAlignment="1">
      <alignment horizontal="center" vertical="center"/>
    </xf>
    <xf numFmtId="164" fontId="1144" fillId="0" borderId="2" xfId="0" applyNumberFormat="1" applyFont="1" applyBorder="1" applyAlignment="1">
      <alignment horizontal="center" vertical="center"/>
    </xf>
    <xf numFmtId="165" fontId="1145" fillId="0" borderId="2" xfId="0" applyNumberFormat="1" applyFont="1" applyBorder="1" applyAlignment="1">
      <alignment horizontal="center" vertical="center"/>
    </xf>
    <xf numFmtId="164" fontId="1146" fillId="0" borderId="2" xfId="0" applyNumberFormat="1" applyFont="1" applyBorder="1" applyAlignment="1">
      <alignment horizontal="center" vertical="center"/>
    </xf>
    <xf numFmtId="164" fontId="1147" fillId="0" borderId="2" xfId="0" applyNumberFormat="1" applyFont="1" applyBorder="1" applyAlignment="1">
      <alignment horizontal="center" vertical="center" wrapText="1"/>
    </xf>
    <xf numFmtId="4" fontId="1148" fillId="0" borderId="2" xfId="0" applyNumberFormat="1" applyFont="1" applyBorder="1" applyAlignment="1">
      <alignment horizontal="center" vertical="center"/>
    </xf>
    <xf numFmtId="164" fontId="1149" fillId="0" borderId="2" xfId="0" applyNumberFormat="1" applyFont="1" applyBorder="1" applyAlignment="1">
      <alignment horizontal="center" vertical="center"/>
    </xf>
    <xf numFmtId="0" fontId="1150" fillId="0" borderId="2" xfId="0" applyFont="1" applyBorder="1" applyAlignment="1">
      <alignment horizontal="center" vertical="center" wrapText="1"/>
    </xf>
    <xf numFmtId="4" fontId="1151" fillId="0" borderId="2" xfId="0" applyNumberFormat="1" applyFont="1" applyBorder="1" applyAlignment="1">
      <alignment horizontal="center" vertical="center"/>
    </xf>
    <xf numFmtId="164" fontId="1152" fillId="0" borderId="2" xfId="0" applyNumberFormat="1" applyFont="1" applyBorder="1" applyAlignment="1">
      <alignment horizontal="center" vertical="center"/>
    </xf>
    <xf numFmtId="164" fontId="1153" fillId="0" borderId="2" xfId="0" applyNumberFormat="1" applyFont="1" applyBorder="1" applyAlignment="1">
      <alignment horizontal="center" vertical="center"/>
    </xf>
    <xf numFmtId="165" fontId="1154" fillId="0" borderId="2" xfId="0" applyNumberFormat="1" applyFont="1" applyBorder="1" applyAlignment="1">
      <alignment horizontal="center" vertical="center"/>
    </xf>
    <xf numFmtId="164" fontId="1155" fillId="0" borderId="2" xfId="0" applyNumberFormat="1" applyFont="1" applyBorder="1" applyAlignment="1">
      <alignment horizontal="center" vertical="center"/>
    </xf>
    <xf numFmtId="164" fontId="1156" fillId="0" borderId="2" xfId="0" applyNumberFormat="1" applyFont="1" applyBorder="1" applyAlignment="1">
      <alignment horizontal="center" vertical="center" wrapText="1"/>
    </xf>
    <xf numFmtId="4" fontId="1157" fillId="0" borderId="2" xfId="0" applyNumberFormat="1" applyFont="1" applyBorder="1" applyAlignment="1">
      <alignment horizontal="center" vertical="center"/>
    </xf>
    <xf numFmtId="164" fontId="1158" fillId="0" borderId="2" xfId="0" applyNumberFormat="1" applyFont="1" applyBorder="1" applyAlignment="1">
      <alignment horizontal="center" vertical="center"/>
    </xf>
    <xf numFmtId="0" fontId="1159" fillId="0" borderId="2" xfId="0" applyFont="1" applyBorder="1" applyAlignment="1">
      <alignment horizontal="center" vertical="center" wrapText="1"/>
    </xf>
    <xf numFmtId="4" fontId="1160" fillId="0" borderId="2" xfId="0" applyNumberFormat="1" applyFont="1" applyBorder="1" applyAlignment="1">
      <alignment horizontal="center" vertical="center"/>
    </xf>
    <xf numFmtId="164" fontId="1161" fillId="0" borderId="2" xfId="0" applyNumberFormat="1" applyFont="1" applyBorder="1" applyAlignment="1">
      <alignment horizontal="center" vertical="center"/>
    </xf>
    <xf numFmtId="164" fontId="1162" fillId="0" borderId="2" xfId="0" applyNumberFormat="1" applyFont="1" applyBorder="1" applyAlignment="1">
      <alignment horizontal="center" vertical="center"/>
    </xf>
    <xf numFmtId="165" fontId="1163" fillId="0" borderId="2" xfId="0" applyNumberFormat="1" applyFont="1" applyBorder="1" applyAlignment="1">
      <alignment horizontal="center" vertical="center"/>
    </xf>
    <xf numFmtId="164" fontId="1164" fillId="0" borderId="2" xfId="0" applyNumberFormat="1" applyFont="1" applyBorder="1" applyAlignment="1">
      <alignment horizontal="center" vertical="center"/>
    </xf>
    <xf numFmtId="164" fontId="1165" fillId="0" borderId="2" xfId="0" applyNumberFormat="1" applyFont="1" applyBorder="1" applyAlignment="1">
      <alignment horizontal="center" vertical="center" wrapText="1"/>
    </xf>
    <xf numFmtId="4" fontId="1166" fillId="0" borderId="2" xfId="0" applyNumberFormat="1" applyFont="1" applyBorder="1" applyAlignment="1">
      <alignment horizontal="center" vertical="center"/>
    </xf>
    <xf numFmtId="164" fontId="1167" fillId="0" borderId="2" xfId="0" applyNumberFormat="1" applyFont="1" applyBorder="1" applyAlignment="1">
      <alignment horizontal="center" vertical="center"/>
    </xf>
    <xf numFmtId="0" fontId="1168" fillId="0" borderId="2" xfId="0" applyFont="1" applyBorder="1" applyAlignment="1">
      <alignment horizontal="center" vertical="center" wrapText="1"/>
    </xf>
    <xf numFmtId="4" fontId="1169" fillId="0" borderId="2" xfId="0" applyNumberFormat="1" applyFont="1" applyBorder="1" applyAlignment="1">
      <alignment horizontal="center" vertical="center"/>
    </xf>
    <xf numFmtId="164" fontId="1170" fillId="0" borderId="2" xfId="0" applyNumberFormat="1" applyFont="1" applyBorder="1" applyAlignment="1">
      <alignment horizontal="center" vertical="center"/>
    </xf>
    <xf numFmtId="164" fontId="1171" fillId="0" borderId="2" xfId="0" applyNumberFormat="1" applyFont="1" applyBorder="1" applyAlignment="1">
      <alignment horizontal="center" vertical="center"/>
    </xf>
    <xf numFmtId="165" fontId="1172" fillId="0" borderId="2" xfId="0" applyNumberFormat="1" applyFont="1" applyBorder="1" applyAlignment="1">
      <alignment horizontal="center" vertical="center"/>
    </xf>
    <xf numFmtId="164" fontId="1173" fillId="0" borderId="2" xfId="0" applyNumberFormat="1" applyFont="1" applyBorder="1" applyAlignment="1">
      <alignment horizontal="center" vertical="center"/>
    </xf>
    <xf numFmtId="164" fontId="1174" fillId="0" borderId="2" xfId="0" applyNumberFormat="1" applyFont="1" applyBorder="1" applyAlignment="1">
      <alignment horizontal="center" vertical="center" wrapText="1"/>
    </xf>
    <xf numFmtId="4" fontId="1175" fillId="0" borderId="2" xfId="0" applyNumberFormat="1" applyFont="1" applyBorder="1" applyAlignment="1">
      <alignment horizontal="center" vertical="center"/>
    </xf>
    <xf numFmtId="164" fontId="1176" fillId="0" borderId="2" xfId="0" applyNumberFormat="1" applyFont="1" applyBorder="1" applyAlignment="1">
      <alignment horizontal="center" vertical="center"/>
    </xf>
    <xf numFmtId="0" fontId="1177" fillId="0" borderId="2" xfId="0" applyFont="1" applyBorder="1" applyAlignment="1">
      <alignment horizontal="center" vertical="center" wrapText="1"/>
    </xf>
    <xf numFmtId="4" fontId="1178" fillId="0" borderId="2" xfId="0" applyNumberFormat="1" applyFont="1" applyBorder="1" applyAlignment="1">
      <alignment horizontal="center" vertical="center"/>
    </xf>
    <xf numFmtId="164" fontId="1179" fillId="0" borderId="2" xfId="0" applyNumberFormat="1" applyFont="1" applyBorder="1" applyAlignment="1">
      <alignment horizontal="center" vertical="center"/>
    </xf>
    <xf numFmtId="164" fontId="1180" fillId="0" borderId="2" xfId="0" applyNumberFormat="1" applyFont="1" applyBorder="1" applyAlignment="1">
      <alignment horizontal="center" vertical="center"/>
    </xf>
    <xf numFmtId="165" fontId="1181" fillId="0" borderId="2" xfId="0" applyNumberFormat="1" applyFont="1" applyBorder="1" applyAlignment="1">
      <alignment horizontal="center" vertical="center"/>
    </xf>
    <xf numFmtId="164" fontId="1182" fillId="0" borderId="2" xfId="0" applyNumberFormat="1" applyFont="1" applyBorder="1" applyAlignment="1">
      <alignment horizontal="center" vertical="center"/>
    </xf>
    <xf numFmtId="164" fontId="1183" fillId="0" borderId="2" xfId="0" applyNumberFormat="1" applyFont="1" applyBorder="1" applyAlignment="1">
      <alignment horizontal="center" vertical="center" wrapText="1"/>
    </xf>
    <xf numFmtId="4" fontId="1184" fillId="0" borderId="2" xfId="0" applyNumberFormat="1" applyFont="1" applyBorder="1" applyAlignment="1">
      <alignment horizontal="center" vertical="center"/>
    </xf>
    <xf numFmtId="164" fontId="1185" fillId="0" borderId="2" xfId="0" applyNumberFormat="1" applyFont="1" applyBorder="1" applyAlignment="1">
      <alignment horizontal="center" vertical="center"/>
    </xf>
    <xf numFmtId="0" fontId="1186" fillId="0" borderId="2" xfId="0" applyFont="1" applyBorder="1" applyAlignment="1">
      <alignment horizontal="center" vertical="center" wrapText="1"/>
    </xf>
    <xf numFmtId="4" fontId="1187" fillId="0" borderId="2" xfId="0" applyNumberFormat="1" applyFont="1" applyBorder="1" applyAlignment="1">
      <alignment horizontal="center" vertical="center"/>
    </xf>
    <xf numFmtId="164" fontId="1188" fillId="0" borderId="2" xfId="0" applyNumberFormat="1" applyFont="1" applyBorder="1" applyAlignment="1">
      <alignment horizontal="center" vertical="center"/>
    </xf>
    <xf numFmtId="164" fontId="1189" fillId="0" borderId="2" xfId="0" applyNumberFormat="1" applyFont="1" applyBorder="1" applyAlignment="1">
      <alignment horizontal="center" vertical="center"/>
    </xf>
    <xf numFmtId="165" fontId="1190" fillId="0" borderId="2" xfId="0" applyNumberFormat="1" applyFont="1" applyBorder="1" applyAlignment="1">
      <alignment horizontal="center" vertical="center"/>
    </xf>
    <xf numFmtId="164" fontId="1191" fillId="0" borderId="2" xfId="0" applyNumberFormat="1" applyFont="1" applyBorder="1" applyAlignment="1">
      <alignment horizontal="center" vertical="center"/>
    </xf>
    <xf numFmtId="164" fontId="1192" fillId="0" borderId="2" xfId="0" applyNumberFormat="1" applyFont="1" applyBorder="1" applyAlignment="1">
      <alignment horizontal="center" vertical="center" wrapText="1"/>
    </xf>
    <xf numFmtId="4" fontId="1193" fillId="0" borderId="2" xfId="0" applyNumberFormat="1" applyFont="1" applyBorder="1" applyAlignment="1">
      <alignment horizontal="center" vertical="center"/>
    </xf>
    <xf numFmtId="164" fontId="1194" fillId="0" borderId="2" xfId="0" applyNumberFormat="1" applyFont="1" applyBorder="1" applyAlignment="1">
      <alignment horizontal="center" vertical="center"/>
    </xf>
    <xf numFmtId="0" fontId="1195" fillId="2" borderId="2" xfId="0" applyNumberFormat="1" applyFont="1" applyFill="1" applyBorder="1" applyAlignment="1">
      <alignment horizontal="center" vertical="center" wrapText="1"/>
    </xf>
    <xf numFmtId="164" fontId="1195" fillId="2" borderId="2" xfId="0" applyNumberFormat="1" applyFont="1" applyFill="1" applyBorder="1" applyAlignment="1">
      <alignment horizontal="center" vertical="center" wrapText="1"/>
    </xf>
    <xf numFmtId="0" fontId="1196" fillId="0" borderId="2" xfId="0" applyFont="1" applyBorder="1" applyAlignment="1">
      <alignment horizontal="center" vertical="center" wrapText="1"/>
    </xf>
    <xf numFmtId="4" fontId="1197" fillId="0" borderId="2" xfId="0" applyNumberFormat="1" applyFont="1" applyBorder="1" applyAlignment="1">
      <alignment horizontal="center" vertical="center"/>
    </xf>
    <xf numFmtId="164" fontId="1198" fillId="0" borderId="2" xfId="0" applyNumberFormat="1" applyFont="1" applyBorder="1" applyAlignment="1">
      <alignment horizontal="center" vertical="center"/>
    </xf>
    <xf numFmtId="164" fontId="1199" fillId="0" borderId="2" xfId="0" applyNumberFormat="1" applyFont="1" applyBorder="1" applyAlignment="1">
      <alignment horizontal="center" vertical="center"/>
    </xf>
    <xf numFmtId="165" fontId="1200" fillId="0" borderId="2" xfId="0" applyNumberFormat="1" applyFont="1" applyBorder="1" applyAlignment="1">
      <alignment horizontal="center" vertical="center"/>
    </xf>
    <xf numFmtId="164" fontId="1201" fillId="0" borderId="2" xfId="0" applyNumberFormat="1" applyFont="1" applyBorder="1" applyAlignment="1">
      <alignment horizontal="center" vertical="center"/>
    </xf>
    <xf numFmtId="164" fontId="1202" fillId="0" borderId="2" xfId="0" applyNumberFormat="1" applyFont="1" applyBorder="1" applyAlignment="1">
      <alignment horizontal="center" vertical="center" wrapText="1"/>
    </xf>
    <xf numFmtId="4" fontId="1203" fillId="0" borderId="2" xfId="0" applyNumberFormat="1" applyFont="1" applyBorder="1" applyAlignment="1">
      <alignment horizontal="center" vertical="center"/>
    </xf>
    <xf numFmtId="164" fontId="1204" fillId="0" borderId="2" xfId="0" applyNumberFormat="1" applyFont="1" applyBorder="1" applyAlignment="1">
      <alignment horizontal="center" vertical="center"/>
    </xf>
    <xf numFmtId="0" fontId="1205" fillId="0" borderId="2" xfId="0" applyFont="1" applyBorder="1" applyAlignment="1">
      <alignment horizontal="center" vertical="center" wrapText="1"/>
    </xf>
    <xf numFmtId="4" fontId="1206" fillId="0" borderId="2" xfId="0" applyNumberFormat="1" applyFont="1" applyBorder="1" applyAlignment="1">
      <alignment horizontal="center" vertical="center"/>
    </xf>
    <xf numFmtId="164" fontId="1207" fillId="0" borderId="2" xfId="0" applyNumberFormat="1" applyFont="1" applyBorder="1" applyAlignment="1">
      <alignment horizontal="center" vertical="center"/>
    </xf>
    <xf numFmtId="164" fontId="1208" fillId="0" borderId="2" xfId="0" applyNumberFormat="1" applyFont="1" applyBorder="1" applyAlignment="1">
      <alignment horizontal="center" vertical="center"/>
    </xf>
    <xf numFmtId="165" fontId="1209" fillId="0" borderId="2" xfId="0" applyNumberFormat="1" applyFont="1" applyBorder="1" applyAlignment="1">
      <alignment horizontal="center" vertical="center"/>
    </xf>
    <xf numFmtId="164" fontId="1210" fillId="0" borderId="2" xfId="0" applyNumberFormat="1" applyFont="1" applyBorder="1" applyAlignment="1">
      <alignment horizontal="center" vertical="center"/>
    </xf>
    <xf numFmtId="164" fontId="1211" fillId="0" borderId="2" xfId="0" applyNumberFormat="1" applyFont="1" applyBorder="1" applyAlignment="1">
      <alignment horizontal="center" vertical="center" wrapText="1"/>
    </xf>
    <xf numFmtId="4" fontId="1212" fillId="0" borderId="2" xfId="0" applyNumberFormat="1" applyFont="1" applyBorder="1" applyAlignment="1">
      <alignment horizontal="center" vertical="center"/>
    </xf>
    <xf numFmtId="164" fontId="1213" fillId="0" borderId="2" xfId="0" applyNumberFormat="1" applyFont="1" applyBorder="1" applyAlignment="1">
      <alignment horizontal="center" vertical="center"/>
    </xf>
    <xf numFmtId="0" fontId="1214" fillId="0" borderId="2" xfId="0" applyFont="1" applyBorder="1" applyAlignment="1">
      <alignment horizontal="center" vertical="center" wrapText="1"/>
    </xf>
    <xf numFmtId="4" fontId="1215" fillId="0" borderId="2" xfId="0" applyNumberFormat="1" applyFont="1" applyBorder="1" applyAlignment="1">
      <alignment horizontal="center" vertical="center"/>
    </xf>
    <xf numFmtId="164" fontId="1216" fillId="0" borderId="2" xfId="0" applyNumberFormat="1" applyFont="1" applyBorder="1" applyAlignment="1">
      <alignment horizontal="center" vertical="center"/>
    </xf>
    <xf numFmtId="164" fontId="1217" fillId="0" borderId="2" xfId="0" applyNumberFormat="1" applyFont="1" applyBorder="1" applyAlignment="1">
      <alignment horizontal="center" vertical="center"/>
    </xf>
    <xf numFmtId="165" fontId="1218" fillId="0" borderId="2" xfId="0" applyNumberFormat="1" applyFont="1" applyBorder="1" applyAlignment="1">
      <alignment horizontal="center" vertical="center"/>
    </xf>
    <xf numFmtId="164" fontId="1219" fillId="0" borderId="2" xfId="0" applyNumberFormat="1" applyFont="1" applyBorder="1" applyAlignment="1">
      <alignment horizontal="center" vertical="center"/>
    </xf>
    <xf numFmtId="164" fontId="1220" fillId="0" borderId="2" xfId="0" applyNumberFormat="1" applyFont="1" applyBorder="1" applyAlignment="1">
      <alignment horizontal="center" vertical="center" wrapText="1"/>
    </xf>
    <xf numFmtId="4" fontId="1221" fillId="0" borderId="2" xfId="0" applyNumberFormat="1" applyFont="1" applyBorder="1" applyAlignment="1">
      <alignment horizontal="center" vertical="center"/>
    </xf>
    <xf numFmtId="164" fontId="1222" fillId="0" borderId="2" xfId="0" applyNumberFormat="1" applyFont="1" applyBorder="1" applyAlignment="1">
      <alignment horizontal="center" vertical="center"/>
    </xf>
    <xf numFmtId="0" fontId="1223" fillId="0" borderId="2" xfId="0" applyFont="1" applyBorder="1" applyAlignment="1">
      <alignment horizontal="center" vertical="center" wrapText="1"/>
    </xf>
    <xf numFmtId="4" fontId="1224" fillId="0" borderId="2" xfId="0" applyNumberFormat="1" applyFont="1" applyBorder="1" applyAlignment="1">
      <alignment horizontal="center" vertical="center"/>
    </xf>
    <xf numFmtId="164" fontId="1225" fillId="0" borderId="2" xfId="0" applyNumberFormat="1" applyFont="1" applyBorder="1" applyAlignment="1">
      <alignment horizontal="center" vertical="center"/>
    </xf>
    <xf numFmtId="164" fontId="1226" fillId="0" borderId="2" xfId="0" applyNumberFormat="1" applyFont="1" applyBorder="1" applyAlignment="1">
      <alignment horizontal="center" vertical="center"/>
    </xf>
    <xf numFmtId="165" fontId="1227" fillId="0" borderId="2" xfId="0" applyNumberFormat="1" applyFont="1" applyBorder="1" applyAlignment="1">
      <alignment horizontal="center" vertical="center"/>
    </xf>
    <xf numFmtId="164" fontId="1228" fillId="0" borderId="2" xfId="0" applyNumberFormat="1" applyFont="1" applyBorder="1" applyAlignment="1">
      <alignment horizontal="center" vertical="center"/>
    </xf>
    <xf numFmtId="164" fontId="1229" fillId="0" borderId="2" xfId="0" applyNumberFormat="1" applyFont="1" applyBorder="1" applyAlignment="1">
      <alignment horizontal="center" vertical="center" wrapText="1"/>
    </xf>
    <xf numFmtId="4" fontId="1230" fillId="0" borderId="2" xfId="0" applyNumberFormat="1" applyFont="1" applyBorder="1" applyAlignment="1">
      <alignment horizontal="center" vertical="center"/>
    </xf>
    <xf numFmtId="164" fontId="1231" fillId="0" borderId="2" xfId="0" applyNumberFormat="1" applyFont="1" applyBorder="1" applyAlignment="1">
      <alignment horizontal="center" vertical="center"/>
    </xf>
    <xf numFmtId="0" fontId="1232" fillId="0" borderId="2" xfId="0" applyFont="1" applyBorder="1" applyAlignment="1">
      <alignment horizontal="center" vertical="center" wrapText="1"/>
    </xf>
    <xf numFmtId="4" fontId="1233" fillId="0" borderId="2" xfId="0" applyNumberFormat="1" applyFont="1" applyBorder="1" applyAlignment="1">
      <alignment horizontal="center" vertical="center"/>
    </xf>
    <xf numFmtId="164" fontId="1234" fillId="0" borderId="2" xfId="0" applyNumberFormat="1" applyFont="1" applyBorder="1" applyAlignment="1">
      <alignment horizontal="center" vertical="center"/>
    </xf>
    <xf numFmtId="164" fontId="1235" fillId="0" borderId="2" xfId="0" applyNumberFormat="1" applyFont="1" applyBorder="1" applyAlignment="1">
      <alignment horizontal="center" vertical="center"/>
    </xf>
    <xf numFmtId="165" fontId="1236" fillId="0" borderId="2" xfId="0" applyNumberFormat="1" applyFont="1" applyBorder="1" applyAlignment="1">
      <alignment horizontal="center" vertical="center"/>
    </xf>
    <xf numFmtId="164" fontId="1237" fillId="0" borderId="2" xfId="0" applyNumberFormat="1" applyFont="1" applyBorder="1" applyAlignment="1">
      <alignment horizontal="center" vertical="center"/>
    </xf>
    <xf numFmtId="164" fontId="1238" fillId="0" borderId="2" xfId="0" applyNumberFormat="1" applyFont="1" applyBorder="1" applyAlignment="1">
      <alignment horizontal="center" vertical="center" wrapText="1"/>
    </xf>
    <xf numFmtId="4" fontId="1239" fillId="0" borderId="2" xfId="0" applyNumberFormat="1" applyFont="1" applyBorder="1" applyAlignment="1">
      <alignment horizontal="center" vertical="center"/>
    </xf>
    <xf numFmtId="164" fontId="1240" fillId="0" borderId="2" xfId="0" applyNumberFormat="1" applyFont="1" applyBorder="1" applyAlignment="1">
      <alignment horizontal="center" vertical="center"/>
    </xf>
    <xf numFmtId="0" fontId="1241" fillId="0" borderId="2" xfId="0" applyFont="1" applyBorder="1" applyAlignment="1">
      <alignment horizontal="center" vertical="center" wrapText="1"/>
    </xf>
    <xf numFmtId="4" fontId="1242" fillId="0" borderId="2" xfId="0" applyNumberFormat="1" applyFont="1" applyBorder="1" applyAlignment="1">
      <alignment horizontal="center" vertical="center"/>
    </xf>
    <xf numFmtId="164" fontId="1243" fillId="0" borderId="2" xfId="0" applyNumberFormat="1" applyFont="1" applyBorder="1" applyAlignment="1">
      <alignment horizontal="center" vertical="center"/>
    </xf>
    <xf numFmtId="164" fontId="1244" fillId="0" borderId="2" xfId="0" applyNumberFormat="1" applyFont="1" applyBorder="1" applyAlignment="1">
      <alignment horizontal="center" vertical="center"/>
    </xf>
    <xf numFmtId="165" fontId="1245" fillId="0" borderId="2" xfId="0" applyNumberFormat="1" applyFont="1" applyBorder="1" applyAlignment="1">
      <alignment horizontal="center" vertical="center"/>
    </xf>
    <xf numFmtId="164" fontId="1246" fillId="0" borderId="2" xfId="0" applyNumberFormat="1" applyFont="1" applyBorder="1" applyAlignment="1">
      <alignment horizontal="center" vertical="center"/>
    </xf>
    <xf numFmtId="164" fontId="1247" fillId="0" borderId="2" xfId="0" applyNumberFormat="1" applyFont="1" applyBorder="1" applyAlignment="1">
      <alignment horizontal="center" vertical="center" wrapText="1"/>
    </xf>
    <xf numFmtId="4" fontId="1248" fillId="0" borderId="2" xfId="0" applyNumberFormat="1" applyFont="1" applyBorder="1" applyAlignment="1">
      <alignment horizontal="center" vertical="center"/>
    </xf>
    <xf numFmtId="164" fontId="1249" fillId="0" borderId="2" xfId="0" applyNumberFormat="1" applyFont="1" applyBorder="1" applyAlignment="1">
      <alignment horizontal="center" vertical="center"/>
    </xf>
    <xf numFmtId="0" fontId="1250" fillId="2" borderId="2" xfId="0" applyNumberFormat="1" applyFont="1" applyFill="1" applyBorder="1" applyAlignment="1">
      <alignment horizontal="center" vertical="center" wrapText="1"/>
    </xf>
    <xf numFmtId="164" fontId="1250" fillId="2" borderId="2" xfId="0" applyNumberFormat="1" applyFont="1" applyFill="1" applyBorder="1" applyAlignment="1">
      <alignment horizontal="center" vertical="center" wrapText="1"/>
    </xf>
    <xf numFmtId="0" fontId="1251" fillId="0" borderId="2" xfId="0" applyFont="1" applyBorder="1" applyAlignment="1">
      <alignment horizontal="center" vertical="center" wrapText="1"/>
    </xf>
    <xf numFmtId="4" fontId="1252" fillId="0" borderId="2" xfId="0" applyNumberFormat="1" applyFont="1" applyBorder="1" applyAlignment="1">
      <alignment horizontal="center" vertical="center"/>
    </xf>
    <xf numFmtId="164" fontId="1253" fillId="0" borderId="2" xfId="0" applyNumberFormat="1" applyFont="1" applyBorder="1" applyAlignment="1">
      <alignment horizontal="center" vertical="center"/>
    </xf>
    <xf numFmtId="164" fontId="1254" fillId="0" borderId="2" xfId="0" applyNumberFormat="1" applyFont="1" applyBorder="1" applyAlignment="1">
      <alignment horizontal="center" vertical="center"/>
    </xf>
    <xf numFmtId="165" fontId="1255" fillId="0" borderId="2" xfId="0" applyNumberFormat="1" applyFont="1" applyBorder="1" applyAlignment="1">
      <alignment horizontal="center" vertical="center"/>
    </xf>
    <xf numFmtId="164" fontId="1256" fillId="0" borderId="2" xfId="0" applyNumberFormat="1" applyFont="1" applyBorder="1" applyAlignment="1">
      <alignment horizontal="center" vertical="center"/>
    </xf>
    <xf numFmtId="164" fontId="1257" fillId="0" borderId="2" xfId="0" applyNumberFormat="1" applyFont="1" applyBorder="1" applyAlignment="1">
      <alignment horizontal="center" vertical="center" wrapText="1"/>
    </xf>
    <xf numFmtId="4" fontId="1258" fillId="0" borderId="2" xfId="0" applyNumberFormat="1" applyFont="1" applyBorder="1" applyAlignment="1">
      <alignment horizontal="center" vertical="center"/>
    </xf>
    <xf numFmtId="164" fontId="1259" fillId="0" borderId="2" xfId="0" applyNumberFormat="1" applyFont="1" applyBorder="1" applyAlignment="1">
      <alignment horizontal="center" vertical="center"/>
    </xf>
    <xf numFmtId="0" fontId="1260" fillId="0" borderId="2" xfId="0" applyFont="1" applyBorder="1" applyAlignment="1">
      <alignment horizontal="center" vertical="center" wrapText="1"/>
    </xf>
    <xf numFmtId="4" fontId="1261" fillId="0" borderId="2" xfId="0" applyNumberFormat="1" applyFont="1" applyBorder="1" applyAlignment="1">
      <alignment horizontal="center" vertical="center"/>
    </xf>
    <xf numFmtId="164" fontId="1262" fillId="0" borderId="2" xfId="0" applyNumberFormat="1" applyFont="1" applyBorder="1" applyAlignment="1">
      <alignment horizontal="center" vertical="center"/>
    </xf>
    <xf numFmtId="164" fontId="1263" fillId="0" borderId="2" xfId="0" applyNumberFormat="1" applyFont="1" applyBorder="1" applyAlignment="1">
      <alignment horizontal="center" vertical="center"/>
    </xf>
    <xf numFmtId="165" fontId="1264" fillId="0" borderId="2" xfId="0" applyNumberFormat="1" applyFont="1" applyBorder="1" applyAlignment="1">
      <alignment horizontal="center" vertical="center"/>
    </xf>
    <xf numFmtId="164" fontId="1265" fillId="0" borderId="2" xfId="0" applyNumberFormat="1" applyFont="1" applyBorder="1" applyAlignment="1">
      <alignment horizontal="center" vertical="center"/>
    </xf>
    <xf numFmtId="164" fontId="1266" fillId="0" borderId="2" xfId="0" applyNumberFormat="1" applyFont="1" applyBorder="1" applyAlignment="1">
      <alignment horizontal="center" vertical="center" wrapText="1"/>
    </xf>
    <xf numFmtId="4" fontId="1267" fillId="0" borderId="2" xfId="0" applyNumberFormat="1" applyFont="1" applyBorder="1" applyAlignment="1">
      <alignment horizontal="center" vertical="center"/>
    </xf>
    <xf numFmtId="164" fontId="1268" fillId="0" borderId="2" xfId="0" applyNumberFormat="1" applyFont="1" applyBorder="1" applyAlignment="1">
      <alignment horizontal="center" vertical="center"/>
    </xf>
    <xf numFmtId="0" fontId="1269" fillId="2" borderId="2" xfId="0" applyNumberFormat="1" applyFont="1" applyFill="1" applyBorder="1" applyAlignment="1">
      <alignment horizontal="center" vertical="center" wrapText="1"/>
    </xf>
    <xf numFmtId="164" fontId="1269" fillId="2" borderId="2" xfId="0" applyNumberFormat="1" applyFont="1" applyFill="1" applyBorder="1" applyAlignment="1">
      <alignment horizontal="center" vertical="center" wrapText="1"/>
    </xf>
    <xf numFmtId="0" fontId="1270" fillId="0" borderId="2" xfId="0" applyFont="1" applyBorder="1" applyAlignment="1">
      <alignment horizontal="center" vertical="center" wrapText="1"/>
    </xf>
    <xf numFmtId="4" fontId="1271" fillId="0" borderId="2" xfId="0" applyNumberFormat="1" applyFont="1" applyBorder="1" applyAlignment="1">
      <alignment horizontal="center" vertical="center"/>
    </xf>
    <xf numFmtId="164" fontId="1272" fillId="0" borderId="2" xfId="0" applyNumberFormat="1" applyFont="1" applyBorder="1" applyAlignment="1">
      <alignment horizontal="center" vertical="center"/>
    </xf>
    <xf numFmtId="164" fontId="1273" fillId="0" borderId="2" xfId="0" applyNumberFormat="1" applyFont="1" applyBorder="1" applyAlignment="1">
      <alignment horizontal="center" vertical="center"/>
    </xf>
    <xf numFmtId="165" fontId="1274" fillId="0" borderId="2" xfId="0" applyNumberFormat="1" applyFont="1" applyBorder="1" applyAlignment="1">
      <alignment horizontal="center" vertical="center"/>
    </xf>
    <xf numFmtId="164" fontId="1275" fillId="0" borderId="2" xfId="0" applyNumberFormat="1" applyFont="1" applyBorder="1" applyAlignment="1">
      <alignment horizontal="center" vertical="center"/>
    </xf>
    <xf numFmtId="164" fontId="1276" fillId="0" borderId="2" xfId="0" applyNumberFormat="1" applyFont="1" applyBorder="1" applyAlignment="1">
      <alignment horizontal="center" vertical="center" wrapText="1"/>
    </xf>
    <xf numFmtId="4" fontId="1277" fillId="0" borderId="2" xfId="0" applyNumberFormat="1" applyFont="1" applyBorder="1" applyAlignment="1">
      <alignment horizontal="center" vertical="center"/>
    </xf>
    <xf numFmtId="164" fontId="1278" fillId="0" borderId="2" xfId="0" applyNumberFormat="1" applyFont="1" applyBorder="1" applyAlignment="1">
      <alignment horizontal="center" vertical="center"/>
    </xf>
    <xf numFmtId="0" fontId="1279" fillId="0" borderId="2" xfId="0" applyFont="1" applyBorder="1" applyAlignment="1">
      <alignment horizontal="center" vertical="center" wrapText="1"/>
    </xf>
    <xf numFmtId="4" fontId="1280" fillId="0" borderId="2" xfId="0" applyNumberFormat="1" applyFont="1" applyBorder="1" applyAlignment="1">
      <alignment horizontal="center" vertical="center"/>
    </xf>
    <xf numFmtId="164" fontId="1281" fillId="0" borderId="2" xfId="0" applyNumberFormat="1" applyFont="1" applyBorder="1" applyAlignment="1">
      <alignment horizontal="center" vertical="center"/>
    </xf>
    <xf numFmtId="164" fontId="1282" fillId="0" borderId="2" xfId="0" applyNumberFormat="1" applyFont="1" applyBorder="1" applyAlignment="1">
      <alignment horizontal="center" vertical="center"/>
    </xf>
    <xf numFmtId="165" fontId="1283" fillId="0" borderId="2" xfId="0" applyNumberFormat="1" applyFont="1" applyBorder="1" applyAlignment="1">
      <alignment horizontal="center" vertical="center"/>
    </xf>
    <xf numFmtId="164" fontId="1284" fillId="0" borderId="2" xfId="0" applyNumberFormat="1" applyFont="1" applyBorder="1" applyAlignment="1">
      <alignment horizontal="center" vertical="center"/>
    </xf>
    <xf numFmtId="164" fontId="1285" fillId="0" borderId="2" xfId="0" applyNumberFormat="1" applyFont="1" applyBorder="1" applyAlignment="1">
      <alignment horizontal="center" vertical="center" wrapText="1"/>
    </xf>
    <xf numFmtId="4" fontId="1286" fillId="0" borderId="2" xfId="0" applyNumberFormat="1" applyFont="1" applyBorder="1" applyAlignment="1">
      <alignment horizontal="center" vertical="center"/>
    </xf>
    <xf numFmtId="164" fontId="1287" fillId="0" borderId="2" xfId="0" applyNumberFormat="1" applyFont="1" applyBorder="1" applyAlignment="1">
      <alignment horizontal="center" vertical="center"/>
    </xf>
    <xf numFmtId="0" fontId="1288" fillId="0" borderId="2" xfId="0" applyFont="1" applyBorder="1" applyAlignment="1">
      <alignment horizontal="center" vertical="center" wrapText="1"/>
    </xf>
    <xf numFmtId="4" fontId="1289" fillId="0" borderId="2" xfId="0" applyNumberFormat="1" applyFont="1" applyBorder="1" applyAlignment="1">
      <alignment horizontal="center" vertical="center"/>
    </xf>
    <xf numFmtId="164" fontId="1290" fillId="0" borderId="2" xfId="0" applyNumberFormat="1" applyFont="1" applyBorder="1" applyAlignment="1">
      <alignment horizontal="center" vertical="center"/>
    </xf>
    <xf numFmtId="164" fontId="1291" fillId="0" borderId="2" xfId="0" applyNumberFormat="1" applyFont="1" applyBorder="1" applyAlignment="1">
      <alignment horizontal="center" vertical="center"/>
    </xf>
    <xf numFmtId="165" fontId="1292" fillId="0" borderId="2" xfId="0" applyNumberFormat="1" applyFont="1" applyBorder="1" applyAlignment="1">
      <alignment horizontal="center" vertical="center"/>
    </xf>
    <xf numFmtId="164" fontId="1293" fillId="0" borderId="2" xfId="0" applyNumberFormat="1" applyFont="1" applyBorder="1" applyAlignment="1">
      <alignment horizontal="center" vertical="center"/>
    </xf>
    <xf numFmtId="164" fontId="1294" fillId="0" borderId="2" xfId="0" applyNumberFormat="1" applyFont="1" applyBorder="1" applyAlignment="1">
      <alignment horizontal="center" vertical="center" wrapText="1"/>
    </xf>
    <xf numFmtId="4" fontId="1295" fillId="0" borderId="2" xfId="0" applyNumberFormat="1" applyFont="1" applyBorder="1" applyAlignment="1">
      <alignment horizontal="center" vertical="center"/>
    </xf>
    <xf numFmtId="164" fontId="1296" fillId="0" borderId="2" xfId="0" applyNumberFormat="1" applyFont="1" applyBorder="1" applyAlignment="1">
      <alignment horizontal="center" vertical="center"/>
    </xf>
    <xf numFmtId="0" fontId="1297" fillId="0" borderId="2" xfId="0" applyFont="1" applyBorder="1" applyAlignment="1">
      <alignment horizontal="center" vertical="center" wrapText="1"/>
    </xf>
    <xf numFmtId="4" fontId="1298" fillId="0" borderId="2" xfId="0" applyNumberFormat="1" applyFont="1" applyBorder="1" applyAlignment="1">
      <alignment horizontal="center" vertical="center"/>
    </xf>
    <xf numFmtId="164" fontId="1299" fillId="0" borderId="2" xfId="0" applyNumberFormat="1" applyFont="1" applyBorder="1" applyAlignment="1">
      <alignment horizontal="center" vertical="center"/>
    </xf>
    <xf numFmtId="164" fontId="1300" fillId="0" borderId="2" xfId="0" applyNumberFormat="1" applyFont="1" applyBorder="1" applyAlignment="1">
      <alignment horizontal="center" vertical="center"/>
    </xf>
    <xf numFmtId="165" fontId="1301" fillId="0" borderId="2" xfId="0" applyNumberFormat="1" applyFont="1" applyBorder="1" applyAlignment="1">
      <alignment horizontal="center" vertical="center"/>
    </xf>
    <xf numFmtId="164" fontId="1302" fillId="0" borderId="2" xfId="0" applyNumberFormat="1" applyFont="1" applyBorder="1" applyAlignment="1">
      <alignment horizontal="center" vertical="center"/>
    </xf>
    <xf numFmtId="164" fontId="1303" fillId="0" borderId="2" xfId="0" applyNumberFormat="1" applyFont="1" applyBorder="1" applyAlignment="1">
      <alignment horizontal="center" vertical="center" wrapText="1"/>
    </xf>
    <xf numFmtId="4" fontId="1304" fillId="0" borderId="2" xfId="0" applyNumberFormat="1" applyFont="1" applyBorder="1" applyAlignment="1">
      <alignment horizontal="center" vertical="center"/>
    </xf>
    <xf numFmtId="164" fontId="1305" fillId="0" borderId="2" xfId="0" applyNumberFormat="1" applyFont="1" applyBorder="1" applyAlignment="1">
      <alignment horizontal="center" vertical="center"/>
    </xf>
    <xf numFmtId="0" fontId="1306" fillId="0" borderId="2" xfId="0" applyFont="1" applyBorder="1" applyAlignment="1">
      <alignment horizontal="center" vertical="center" wrapText="1"/>
    </xf>
    <xf numFmtId="4" fontId="1307" fillId="0" borderId="2" xfId="0" applyNumberFormat="1" applyFont="1" applyBorder="1" applyAlignment="1">
      <alignment horizontal="center" vertical="center"/>
    </xf>
    <xf numFmtId="164" fontId="1308" fillId="0" borderId="2" xfId="0" applyNumberFormat="1" applyFont="1" applyBorder="1" applyAlignment="1">
      <alignment horizontal="center" vertical="center"/>
    </xf>
    <xf numFmtId="164" fontId="1309" fillId="0" borderId="2" xfId="0" applyNumberFormat="1" applyFont="1" applyBorder="1" applyAlignment="1">
      <alignment horizontal="center" vertical="center"/>
    </xf>
    <xf numFmtId="165" fontId="1310" fillId="0" borderId="2" xfId="0" applyNumberFormat="1" applyFont="1" applyBorder="1" applyAlignment="1">
      <alignment horizontal="center" vertical="center"/>
    </xf>
    <xf numFmtId="164" fontId="1311" fillId="0" borderId="2" xfId="0" applyNumberFormat="1" applyFont="1" applyBorder="1" applyAlignment="1">
      <alignment horizontal="center" vertical="center"/>
    </xf>
    <xf numFmtId="164" fontId="1312" fillId="0" borderId="2" xfId="0" applyNumberFormat="1" applyFont="1" applyBorder="1" applyAlignment="1">
      <alignment horizontal="center" vertical="center" wrapText="1"/>
    </xf>
    <xf numFmtId="4" fontId="1313" fillId="0" borderId="2" xfId="0" applyNumberFormat="1" applyFont="1" applyBorder="1" applyAlignment="1">
      <alignment horizontal="center" vertical="center"/>
    </xf>
    <xf numFmtId="164" fontId="1314" fillId="0" borderId="2" xfId="0" applyNumberFormat="1" applyFont="1" applyBorder="1" applyAlignment="1">
      <alignment horizontal="center" vertical="center"/>
    </xf>
    <xf numFmtId="0" fontId="1315" fillId="0" borderId="2" xfId="0" applyFont="1" applyBorder="1" applyAlignment="1">
      <alignment horizontal="center" vertical="center" wrapText="1"/>
    </xf>
    <xf numFmtId="4" fontId="1316" fillId="0" borderId="2" xfId="0" applyNumberFormat="1" applyFont="1" applyBorder="1" applyAlignment="1">
      <alignment horizontal="center" vertical="center"/>
    </xf>
    <xf numFmtId="164" fontId="1317" fillId="0" borderId="2" xfId="0" applyNumberFormat="1" applyFont="1" applyBorder="1" applyAlignment="1">
      <alignment horizontal="center" vertical="center"/>
    </xf>
    <xf numFmtId="164" fontId="1318" fillId="0" borderId="2" xfId="0" applyNumberFormat="1" applyFont="1" applyBorder="1" applyAlignment="1">
      <alignment horizontal="center" vertical="center"/>
    </xf>
    <xf numFmtId="165" fontId="1319" fillId="0" borderId="2" xfId="0" applyNumberFormat="1" applyFont="1" applyBorder="1" applyAlignment="1">
      <alignment horizontal="center" vertical="center"/>
    </xf>
    <xf numFmtId="164" fontId="1320" fillId="0" borderId="2" xfId="0" applyNumberFormat="1" applyFont="1" applyBorder="1" applyAlignment="1">
      <alignment horizontal="center" vertical="center"/>
    </xf>
    <xf numFmtId="164" fontId="1321" fillId="0" borderId="2" xfId="0" applyNumberFormat="1" applyFont="1" applyBorder="1" applyAlignment="1">
      <alignment horizontal="center" vertical="center" wrapText="1"/>
    </xf>
    <xf numFmtId="4" fontId="1322" fillId="0" borderId="2" xfId="0" applyNumberFormat="1" applyFont="1" applyBorder="1" applyAlignment="1">
      <alignment horizontal="center" vertical="center"/>
    </xf>
    <xf numFmtId="164" fontId="1323" fillId="0" borderId="2" xfId="0" applyNumberFormat="1" applyFont="1" applyBorder="1" applyAlignment="1">
      <alignment horizontal="center" vertical="center"/>
    </xf>
    <xf numFmtId="0" fontId="1324" fillId="0" borderId="2" xfId="0" applyFont="1" applyBorder="1" applyAlignment="1">
      <alignment horizontal="center" vertical="center" wrapText="1"/>
    </xf>
    <xf numFmtId="4" fontId="1325" fillId="0" borderId="2" xfId="0" applyNumberFormat="1" applyFont="1" applyBorder="1" applyAlignment="1">
      <alignment horizontal="center" vertical="center"/>
    </xf>
    <xf numFmtId="164" fontId="1326" fillId="0" borderId="2" xfId="0" applyNumberFormat="1" applyFont="1" applyBorder="1" applyAlignment="1">
      <alignment horizontal="center" vertical="center"/>
    </xf>
    <xf numFmtId="164" fontId="1327" fillId="0" borderId="2" xfId="0" applyNumberFormat="1" applyFont="1" applyBorder="1" applyAlignment="1">
      <alignment horizontal="center" vertical="center"/>
    </xf>
    <xf numFmtId="165" fontId="1328" fillId="0" borderId="2" xfId="0" applyNumberFormat="1" applyFont="1" applyBorder="1" applyAlignment="1">
      <alignment horizontal="center" vertical="center"/>
    </xf>
    <xf numFmtId="164" fontId="1329" fillId="0" borderId="2" xfId="0" applyNumberFormat="1" applyFont="1" applyBorder="1" applyAlignment="1">
      <alignment horizontal="center" vertical="center"/>
    </xf>
    <xf numFmtId="164" fontId="1330" fillId="0" borderId="2" xfId="0" applyNumberFormat="1" applyFont="1" applyBorder="1" applyAlignment="1">
      <alignment horizontal="center" vertical="center" wrapText="1"/>
    </xf>
    <xf numFmtId="4" fontId="1331" fillId="0" borderId="2" xfId="0" applyNumberFormat="1" applyFont="1" applyBorder="1" applyAlignment="1">
      <alignment horizontal="center" vertical="center"/>
    </xf>
    <xf numFmtId="164" fontId="1332" fillId="0" borderId="2" xfId="0" applyNumberFormat="1" applyFont="1" applyBorder="1" applyAlignment="1">
      <alignment horizontal="center" vertical="center"/>
    </xf>
    <xf numFmtId="0" fontId="1333" fillId="0" borderId="2" xfId="0" applyFont="1" applyBorder="1" applyAlignment="1">
      <alignment horizontal="center" vertical="center" wrapText="1"/>
    </xf>
    <xf numFmtId="4" fontId="1334" fillId="0" borderId="2" xfId="0" applyNumberFormat="1" applyFont="1" applyBorder="1" applyAlignment="1">
      <alignment horizontal="center" vertical="center"/>
    </xf>
    <xf numFmtId="164" fontId="1335" fillId="0" borderId="2" xfId="0" applyNumberFormat="1" applyFont="1" applyBorder="1" applyAlignment="1">
      <alignment horizontal="center" vertical="center"/>
    </xf>
    <xf numFmtId="164" fontId="1336" fillId="0" borderId="2" xfId="0" applyNumberFormat="1" applyFont="1" applyBorder="1" applyAlignment="1">
      <alignment horizontal="center" vertical="center"/>
    </xf>
    <xf numFmtId="165" fontId="1337" fillId="0" borderId="2" xfId="0" applyNumberFormat="1" applyFont="1" applyBorder="1" applyAlignment="1">
      <alignment horizontal="center" vertical="center"/>
    </xf>
    <xf numFmtId="164" fontId="1338" fillId="0" borderId="2" xfId="0" applyNumberFormat="1" applyFont="1" applyBorder="1" applyAlignment="1">
      <alignment horizontal="center" vertical="center"/>
    </xf>
    <xf numFmtId="164" fontId="1339" fillId="0" borderId="2" xfId="0" applyNumberFormat="1" applyFont="1" applyBorder="1" applyAlignment="1">
      <alignment horizontal="center" vertical="center" wrapText="1"/>
    </xf>
    <xf numFmtId="4" fontId="1340" fillId="0" borderId="2" xfId="0" applyNumberFormat="1" applyFont="1" applyBorder="1" applyAlignment="1">
      <alignment horizontal="center" vertical="center"/>
    </xf>
    <xf numFmtId="164" fontId="1341" fillId="0" borderId="2" xfId="0" applyNumberFormat="1" applyFont="1" applyBorder="1" applyAlignment="1">
      <alignment horizontal="center" vertical="center"/>
    </xf>
    <xf numFmtId="0" fontId="1342" fillId="0" borderId="2" xfId="0" applyFont="1" applyBorder="1" applyAlignment="1">
      <alignment horizontal="center" vertical="center" wrapText="1"/>
    </xf>
    <xf numFmtId="4" fontId="1343" fillId="0" borderId="2" xfId="0" applyNumberFormat="1" applyFont="1" applyBorder="1" applyAlignment="1">
      <alignment horizontal="center" vertical="center"/>
    </xf>
    <xf numFmtId="164" fontId="1344" fillId="0" borderId="2" xfId="0" applyNumberFormat="1" applyFont="1" applyBorder="1" applyAlignment="1">
      <alignment horizontal="center" vertical="center"/>
    </xf>
    <xf numFmtId="164" fontId="1345" fillId="0" borderId="2" xfId="0" applyNumberFormat="1" applyFont="1" applyBorder="1" applyAlignment="1">
      <alignment horizontal="center" vertical="center"/>
    </xf>
    <xf numFmtId="165" fontId="1346" fillId="0" borderId="2" xfId="0" applyNumberFormat="1" applyFont="1" applyBorder="1" applyAlignment="1">
      <alignment horizontal="center" vertical="center"/>
    </xf>
    <xf numFmtId="164" fontId="1347" fillId="0" borderId="2" xfId="0" applyNumberFormat="1" applyFont="1" applyBorder="1" applyAlignment="1">
      <alignment horizontal="center" vertical="center"/>
    </xf>
    <xf numFmtId="164" fontId="1348" fillId="0" borderId="2" xfId="0" applyNumberFormat="1" applyFont="1" applyBorder="1" applyAlignment="1">
      <alignment horizontal="center" vertical="center" wrapText="1"/>
    </xf>
    <xf numFmtId="4" fontId="1349" fillId="0" borderId="2" xfId="0" applyNumberFormat="1" applyFont="1" applyBorder="1" applyAlignment="1">
      <alignment horizontal="center" vertical="center"/>
    </xf>
    <xf numFmtId="164" fontId="1350" fillId="0" borderId="2" xfId="0" applyNumberFormat="1" applyFont="1" applyBorder="1" applyAlignment="1">
      <alignment horizontal="center" vertical="center"/>
    </xf>
    <xf numFmtId="0" fontId="1351" fillId="0" borderId="2" xfId="0" applyFont="1" applyBorder="1" applyAlignment="1">
      <alignment horizontal="center" vertical="center" wrapText="1"/>
    </xf>
    <xf numFmtId="4" fontId="1352" fillId="0" borderId="2" xfId="0" applyNumberFormat="1" applyFont="1" applyBorder="1" applyAlignment="1">
      <alignment horizontal="center" vertical="center"/>
    </xf>
    <xf numFmtId="164" fontId="1353" fillId="0" borderId="2" xfId="0" applyNumberFormat="1" applyFont="1" applyBorder="1" applyAlignment="1">
      <alignment horizontal="center" vertical="center"/>
    </xf>
    <xf numFmtId="164" fontId="1354" fillId="0" borderId="2" xfId="0" applyNumberFormat="1" applyFont="1" applyBorder="1" applyAlignment="1">
      <alignment horizontal="center" vertical="center"/>
    </xf>
    <xf numFmtId="165" fontId="1355" fillId="0" borderId="2" xfId="0" applyNumberFormat="1" applyFont="1" applyBorder="1" applyAlignment="1">
      <alignment horizontal="center" vertical="center"/>
    </xf>
    <xf numFmtId="164" fontId="1356" fillId="0" borderId="2" xfId="0" applyNumberFormat="1" applyFont="1" applyBorder="1" applyAlignment="1">
      <alignment horizontal="center" vertical="center"/>
    </xf>
    <xf numFmtId="164" fontId="1357" fillId="0" borderId="2" xfId="0" applyNumberFormat="1" applyFont="1" applyBorder="1" applyAlignment="1">
      <alignment horizontal="center" vertical="center" wrapText="1"/>
    </xf>
    <xf numFmtId="4" fontId="1358" fillId="0" borderId="2" xfId="0" applyNumberFormat="1" applyFont="1" applyBorder="1" applyAlignment="1">
      <alignment horizontal="center" vertical="center"/>
    </xf>
    <xf numFmtId="164" fontId="1359" fillId="0" borderId="2" xfId="0" applyNumberFormat="1" applyFont="1" applyBorder="1" applyAlignment="1">
      <alignment horizontal="center" vertical="center"/>
    </xf>
    <xf numFmtId="0" fontId="1360" fillId="0" borderId="2" xfId="0" applyFont="1" applyBorder="1" applyAlignment="1">
      <alignment horizontal="center" vertical="center" wrapText="1"/>
    </xf>
    <xf numFmtId="4" fontId="1361" fillId="0" borderId="2" xfId="0" applyNumberFormat="1" applyFont="1" applyBorder="1" applyAlignment="1">
      <alignment horizontal="center" vertical="center"/>
    </xf>
    <xf numFmtId="164" fontId="1362" fillId="0" borderId="2" xfId="0" applyNumberFormat="1" applyFont="1" applyBorder="1" applyAlignment="1">
      <alignment horizontal="center" vertical="center"/>
    </xf>
    <xf numFmtId="164" fontId="1363" fillId="0" borderId="2" xfId="0" applyNumberFormat="1" applyFont="1" applyBorder="1" applyAlignment="1">
      <alignment horizontal="center" vertical="center"/>
    </xf>
    <xf numFmtId="165" fontId="1364" fillId="0" borderId="2" xfId="0" applyNumberFormat="1" applyFont="1" applyBorder="1" applyAlignment="1">
      <alignment horizontal="center" vertical="center"/>
    </xf>
    <xf numFmtId="164" fontId="1365" fillId="0" borderId="2" xfId="0" applyNumberFormat="1" applyFont="1" applyBorder="1" applyAlignment="1">
      <alignment horizontal="center" vertical="center"/>
    </xf>
    <xf numFmtId="164" fontId="1366" fillId="0" borderId="2" xfId="0" applyNumberFormat="1" applyFont="1" applyBorder="1" applyAlignment="1">
      <alignment horizontal="center" vertical="center" wrapText="1"/>
    </xf>
    <xf numFmtId="4" fontId="1367" fillId="0" borderId="2" xfId="0" applyNumberFormat="1" applyFont="1" applyBorder="1" applyAlignment="1">
      <alignment horizontal="center" vertical="center"/>
    </xf>
    <xf numFmtId="164" fontId="1368" fillId="0" borderId="2" xfId="0" applyNumberFormat="1" applyFont="1" applyBorder="1" applyAlignment="1">
      <alignment horizontal="center" vertical="center"/>
    </xf>
    <xf numFmtId="0" fontId="1369" fillId="0" borderId="2" xfId="0" applyFont="1" applyBorder="1" applyAlignment="1">
      <alignment horizontal="center" vertical="center" wrapText="1"/>
    </xf>
    <xf numFmtId="4" fontId="1370" fillId="0" borderId="2" xfId="0" applyNumberFormat="1" applyFont="1" applyBorder="1" applyAlignment="1">
      <alignment horizontal="center" vertical="center"/>
    </xf>
    <xf numFmtId="164" fontId="1371" fillId="0" borderId="2" xfId="0" applyNumberFormat="1" applyFont="1" applyBorder="1" applyAlignment="1">
      <alignment horizontal="center" vertical="center"/>
    </xf>
    <xf numFmtId="164" fontId="1372" fillId="0" borderId="2" xfId="0" applyNumberFormat="1" applyFont="1" applyBorder="1" applyAlignment="1">
      <alignment horizontal="center" vertical="center"/>
    </xf>
    <xf numFmtId="165" fontId="1373" fillId="0" borderId="2" xfId="0" applyNumberFormat="1" applyFont="1" applyBorder="1" applyAlignment="1">
      <alignment horizontal="center" vertical="center"/>
    </xf>
    <xf numFmtId="164" fontId="1374" fillId="0" borderId="2" xfId="0" applyNumberFormat="1" applyFont="1" applyBorder="1" applyAlignment="1">
      <alignment horizontal="center" vertical="center"/>
    </xf>
    <xf numFmtId="164" fontId="1375" fillId="0" borderId="2" xfId="0" applyNumberFormat="1" applyFont="1" applyBorder="1" applyAlignment="1">
      <alignment horizontal="center" vertical="center" wrapText="1"/>
    </xf>
    <xf numFmtId="4" fontId="1376" fillId="0" borderId="2" xfId="0" applyNumberFormat="1" applyFont="1" applyBorder="1" applyAlignment="1">
      <alignment horizontal="center" vertical="center"/>
    </xf>
    <xf numFmtId="164" fontId="1377" fillId="0" borderId="2" xfId="0" applyNumberFormat="1" applyFont="1" applyBorder="1" applyAlignment="1">
      <alignment horizontal="center" vertical="center"/>
    </xf>
    <xf numFmtId="0" fontId="1378" fillId="0" borderId="2" xfId="0" applyFont="1" applyBorder="1" applyAlignment="1">
      <alignment horizontal="center" vertical="center" wrapText="1"/>
    </xf>
    <xf numFmtId="4" fontId="1379" fillId="0" borderId="2" xfId="0" applyNumberFormat="1" applyFont="1" applyBorder="1" applyAlignment="1">
      <alignment horizontal="center" vertical="center"/>
    </xf>
    <xf numFmtId="164" fontId="1380" fillId="0" borderId="2" xfId="0" applyNumberFormat="1" applyFont="1" applyBorder="1" applyAlignment="1">
      <alignment horizontal="center" vertical="center"/>
    </xf>
    <xf numFmtId="164" fontId="1381" fillId="0" borderId="2" xfId="0" applyNumberFormat="1" applyFont="1" applyBorder="1" applyAlignment="1">
      <alignment horizontal="center" vertical="center"/>
    </xf>
    <xf numFmtId="165" fontId="1382" fillId="0" borderId="2" xfId="0" applyNumberFormat="1" applyFont="1" applyBorder="1" applyAlignment="1">
      <alignment horizontal="center" vertical="center"/>
    </xf>
    <xf numFmtId="164" fontId="1383" fillId="0" borderId="2" xfId="0" applyNumberFormat="1" applyFont="1" applyBorder="1" applyAlignment="1">
      <alignment horizontal="center" vertical="center"/>
    </xf>
    <xf numFmtId="164" fontId="1384" fillId="0" borderId="2" xfId="0" applyNumberFormat="1" applyFont="1" applyBorder="1" applyAlignment="1">
      <alignment horizontal="center" vertical="center" wrapText="1"/>
    </xf>
    <xf numFmtId="4" fontId="1385" fillId="0" borderId="2" xfId="0" applyNumberFormat="1" applyFont="1" applyBorder="1" applyAlignment="1">
      <alignment horizontal="center" vertical="center"/>
    </xf>
    <xf numFmtId="164" fontId="1386" fillId="0" borderId="2" xfId="0" applyNumberFormat="1" applyFont="1" applyBorder="1" applyAlignment="1">
      <alignment horizontal="center" vertical="center"/>
    </xf>
    <xf numFmtId="0" fontId="1387" fillId="0" borderId="2" xfId="0" applyFont="1" applyBorder="1" applyAlignment="1">
      <alignment horizontal="center" vertical="center" wrapText="1"/>
    </xf>
    <xf numFmtId="4" fontId="1388" fillId="0" borderId="2" xfId="0" applyNumberFormat="1" applyFont="1" applyBorder="1" applyAlignment="1">
      <alignment horizontal="center" vertical="center"/>
    </xf>
    <xf numFmtId="164" fontId="1389" fillId="0" borderId="2" xfId="0" applyNumberFormat="1" applyFont="1" applyBorder="1" applyAlignment="1">
      <alignment horizontal="center" vertical="center"/>
    </xf>
    <xf numFmtId="164" fontId="1390" fillId="0" borderId="2" xfId="0" applyNumberFormat="1" applyFont="1" applyBorder="1" applyAlignment="1">
      <alignment horizontal="center" vertical="center"/>
    </xf>
    <xf numFmtId="165" fontId="1391" fillId="0" borderId="2" xfId="0" applyNumberFormat="1" applyFont="1" applyBorder="1" applyAlignment="1">
      <alignment horizontal="center" vertical="center"/>
    </xf>
    <xf numFmtId="164" fontId="1392" fillId="0" borderId="2" xfId="0" applyNumberFormat="1" applyFont="1" applyBorder="1" applyAlignment="1">
      <alignment horizontal="center" vertical="center"/>
    </xf>
    <xf numFmtId="164" fontId="1393" fillId="0" borderId="2" xfId="0" applyNumberFormat="1" applyFont="1" applyBorder="1" applyAlignment="1">
      <alignment horizontal="center" vertical="center" wrapText="1"/>
    </xf>
    <xf numFmtId="4" fontId="1394" fillId="0" borderId="2" xfId="0" applyNumberFormat="1" applyFont="1" applyBorder="1" applyAlignment="1">
      <alignment horizontal="center" vertical="center"/>
    </xf>
    <xf numFmtId="164" fontId="1395" fillId="0" borderId="2" xfId="0" applyNumberFormat="1" applyFont="1" applyBorder="1" applyAlignment="1">
      <alignment horizontal="center" vertical="center"/>
    </xf>
    <xf numFmtId="0" fontId="1396" fillId="2" borderId="2" xfId="0" applyNumberFormat="1" applyFont="1" applyFill="1" applyBorder="1" applyAlignment="1">
      <alignment horizontal="center" vertical="center" wrapText="1"/>
    </xf>
    <xf numFmtId="164" fontId="1396" fillId="2" borderId="2" xfId="0" applyNumberFormat="1" applyFont="1" applyFill="1" applyBorder="1" applyAlignment="1">
      <alignment horizontal="center" vertical="center" wrapText="1"/>
    </xf>
    <xf numFmtId="0" fontId="1397" fillId="0" borderId="2" xfId="0" applyFont="1" applyBorder="1" applyAlignment="1">
      <alignment horizontal="center" vertical="center" wrapText="1"/>
    </xf>
    <xf numFmtId="4" fontId="1398" fillId="0" borderId="2" xfId="0" applyNumberFormat="1" applyFont="1" applyBorder="1" applyAlignment="1">
      <alignment horizontal="center" vertical="center"/>
    </xf>
    <xf numFmtId="164" fontId="1399" fillId="0" borderId="2" xfId="0" applyNumberFormat="1" applyFont="1" applyBorder="1" applyAlignment="1">
      <alignment horizontal="center" vertical="center"/>
    </xf>
    <xf numFmtId="164" fontId="1400" fillId="0" borderId="2" xfId="0" applyNumberFormat="1" applyFont="1" applyBorder="1" applyAlignment="1">
      <alignment horizontal="center" vertical="center"/>
    </xf>
    <xf numFmtId="165" fontId="1401" fillId="0" borderId="2" xfId="0" applyNumberFormat="1" applyFont="1" applyBorder="1" applyAlignment="1">
      <alignment horizontal="center" vertical="center"/>
    </xf>
    <xf numFmtId="164" fontId="1402" fillId="0" borderId="2" xfId="0" applyNumberFormat="1" applyFont="1" applyBorder="1" applyAlignment="1">
      <alignment horizontal="center" vertical="center"/>
    </xf>
    <xf numFmtId="164" fontId="1403" fillId="0" borderId="2" xfId="0" applyNumberFormat="1" applyFont="1" applyBorder="1" applyAlignment="1">
      <alignment horizontal="center" vertical="center" wrapText="1"/>
    </xf>
    <xf numFmtId="4" fontId="1404" fillId="0" borderId="2" xfId="0" applyNumberFormat="1" applyFont="1" applyBorder="1" applyAlignment="1">
      <alignment horizontal="center" vertical="center"/>
    </xf>
    <xf numFmtId="164" fontId="1405" fillId="0" borderId="2" xfId="0" applyNumberFormat="1" applyFont="1" applyBorder="1" applyAlignment="1">
      <alignment horizontal="center" vertical="center"/>
    </xf>
    <xf numFmtId="0" fontId="1406" fillId="0" borderId="2" xfId="0" applyFont="1" applyBorder="1" applyAlignment="1">
      <alignment horizontal="center" vertical="center" wrapText="1"/>
    </xf>
    <xf numFmtId="4" fontId="1407" fillId="0" borderId="2" xfId="0" applyNumberFormat="1" applyFont="1" applyBorder="1" applyAlignment="1">
      <alignment horizontal="center" vertical="center"/>
    </xf>
    <xf numFmtId="164" fontId="1408" fillId="0" borderId="2" xfId="0" applyNumberFormat="1" applyFont="1" applyBorder="1" applyAlignment="1">
      <alignment horizontal="center" vertical="center"/>
    </xf>
    <xf numFmtId="164" fontId="1409" fillId="0" borderId="2" xfId="0" applyNumberFormat="1" applyFont="1" applyBorder="1" applyAlignment="1">
      <alignment horizontal="center" vertical="center"/>
    </xf>
    <xf numFmtId="165" fontId="1410" fillId="0" borderId="2" xfId="0" applyNumberFormat="1" applyFont="1" applyBorder="1" applyAlignment="1">
      <alignment horizontal="center" vertical="center"/>
    </xf>
    <xf numFmtId="164" fontId="1411" fillId="0" borderId="2" xfId="0" applyNumberFormat="1" applyFont="1" applyBorder="1" applyAlignment="1">
      <alignment horizontal="center" vertical="center"/>
    </xf>
    <xf numFmtId="164" fontId="1412" fillId="0" borderId="2" xfId="0" applyNumberFormat="1" applyFont="1" applyBorder="1" applyAlignment="1">
      <alignment horizontal="center" vertical="center" wrapText="1"/>
    </xf>
    <xf numFmtId="4" fontId="1413" fillId="0" borderId="2" xfId="0" applyNumberFormat="1" applyFont="1" applyBorder="1" applyAlignment="1">
      <alignment horizontal="center" vertical="center"/>
    </xf>
    <xf numFmtId="164" fontId="1414" fillId="0" borderId="2" xfId="0" applyNumberFormat="1" applyFont="1" applyBorder="1" applyAlignment="1">
      <alignment horizontal="center" vertical="center"/>
    </xf>
    <xf numFmtId="0" fontId="1415" fillId="0" borderId="2" xfId="0" applyFont="1" applyBorder="1" applyAlignment="1">
      <alignment horizontal="center" vertical="center" wrapText="1"/>
    </xf>
    <xf numFmtId="4" fontId="1416" fillId="0" borderId="2" xfId="0" applyNumberFormat="1" applyFont="1" applyBorder="1" applyAlignment="1">
      <alignment horizontal="center" vertical="center"/>
    </xf>
    <xf numFmtId="164" fontId="1417" fillId="0" borderId="2" xfId="0" applyNumberFormat="1" applyFont="1" applyBorder="1" applyAlignment="1">
      <alignment horizontal="center" vertical="center"/>
    </xf>
    <xf numFmtId="164" fontId="1418" fillId="0" borderId="2" xfId="0" applyNumberFormat="1" applyFont="1" applyBorder="1" applyAlignment="1">
      <alignment horizontal="center" vertical="center"/>
    </xf>
    <xf numFmtId="165" fontId="1419" fillId="0" borderId="2" xfId="0" applyNumberFormat="1" applyFont="1" applyBorder="1" applyAlignment="1">
      <alignment horizontal="center" vertical="center"/>
    </xf>
    <xf numFmtId="164" fontId="1420" fillId="0" borderId="2" xfId="0" applyNumberFormat="1" applyFont="1" applyBorder="1" applyAlignment="1">
      <alignment horizontal="center" vertical="center"/>
    </xf>
    <xf numFmtId="164" fontId="1421" fillId="0" borderId="2" xfId="0" applyNumberFormat="1" applyFont="1" applyBorder="1" applyAlignment="1">
      <alignment horizontal="center" vertical="center" wrapText="1"/>
    </xf>
    <xf numFmtId="4" fontId="1422" fillId="0" borderId="2" xfId="0" applyNumberFormat="1" applyFont="1" applyBorder="1" applyAlignment="1">
      <alignment horizontal="center" vertical="center"/>
    </xf>
    <xf numFmtId="164" fontId="1423" fillId="0" borderId="2" xfId="0" applyNumberFormat="1" applyFont="1" applyBorder="1" applyAlignment="1">
      <alignment horizontal="center" vertical="center"/>
    </xf>
    <xf numFmtId="0" fontId="1424" fillId="0" borderId="2" xfId="0" applyFont="1" applyBorder="1" applyAlignment="1">
      <alignment horizontal="center" vertical="center" wrapText="1"/>
    </xf>
    <xf numFmtId="4" fontId="1425" fillId="0" borderId="2" xfId="0" applyNumberFormat="1" applyFont="1" applyBorder="1" applyAlignment="1">
      <alignment horizontal="center" vertical="center"/>
    </xf>
    <xf numFmtId="164" fontId="1426" fillId="0" borderId="2" xfId="0" applyNumberFormat="1" applyFont="1" applyBorder="1" applyAlignment="1">
      <alignment horizontal="center" vertical="center"/>
    </xf>
    <xf numFmtId="164" fontId="1427" fillId="0" borderId="2" xfId="0" applyNumberFormat="1" applyFont="1" applyBorder="1" applyAlignment="1">
      <alignment horizontal="center" vertical="center"/>
    </xf>
    <xf numFmtId="165" fontId="1428" fillId="0" borderId="2" xfId="0" applyNumberFormat="1" applyFont="1" applyBorder="1" applyAlignment="1">
      <alignment horizontal="center" vertical="center"/>
    </xf>
    <xf numFmtId="164" fontId="1429" fillId="0" borderId="2" xfId="0" applyNumberFormat="1" applyFont="1" applyBorder="1" applyAlignment="1">
      <alignment horizontal="center" vertical="center"/>
    </xf>
    <xf numFmtId="164" fontId="1430" fillId="0" borderId="2" xfId="0" applyNumberFormat="1" applyFont="1" applyBorder="1" applyAlignment="1">
      <alignment horizontal="center" vertical="center" wrapText="1"/>
    </xf>
    <xf numFmtId="4" fontId="1431" fillId="0" borderId="2" xfId="0" applyNumberFormat="1" applyFont="1" applyBorder="1" applyAlignment="1">
      <alignment horizontal="center" vertical="center"/>
    </xf>
    <xf numFmtId="164" fontId="1432" fillId="0" borderId="2" xfId="0" applyNumberFormat="1" applyFont="1" applyBorder="1" applyAlignment="1">
      <alignment horizontal="center" vertical="center"/>
    </xf>
    <xf numFmtId="0" fontId="1433" fillId="0" borderId="2" xfId="0" applyFont="1" applyBorder="1" applyAlignment="1">
      <alignment horizontal="center" vertical="center" wrapText="1"/>
    </xf>
    <xf numFmtId="4" fontId="1434" fillId="0" borderId="2" xfId="0" applyNumberFormat="1" applyFont="1" applyBorder="1" applyAlignment="1">
      <alignment horizontal="center" vertical="center"/>
    </xf>
    <xf numFmtId="164" fontId="1435" fillId="0" borderId="2" xfId="0" applyNumberFormat="1" applyFont="1" applyBorder="1" applyAlignment="1">
      <alignment horizontal="center" vertical="center"/>
    </xf>
    <xf numFmtId="164" fontId="1436" fillId="0" borderId="2" xfId="0" applyNumberFormat="1" applyFont="1" applyBorder="1" applyAlignment="1">
      <alignment horizontal="center" vertical="center"/>
    </xf>
    <xf numFmtId="165" fontId="1437" fillId="0" borderId="2" xfId="0" applyNumberFormat="1" applyFont="1" applyBorder="1" applyAlignment="1">
      <alignment horizontal="center" vertical="center"/>
    </xf>
    <xf numFmtId="164" fontId="1438" fillId="0" borderId="2" xfId="0" applyNumberFormat="1" applyFont="1" applyBorder="1" applyAlignment="1">
      <alignment horizontal="center" vertical="center"/>
    </xf>
    <xf numFmtId="164" fontId="1439" fillId="0" borderId="2" xfId="0" applyNumberFormat="1" applyFont="1" applyBorder="1" applyAlignment="1">
      <alignment horizontal="center" vertical="center" wrapText="1"/>
    </xf>
    <xf numFmtId="4" fontId="1440" fillId="0" borderId="2" xfId="0" applyNumberFormat="1" applyFont="1" applyBorder="1" applyAlignment="1">
      <alignment horizontal="center" vertical="center"/>
    </xf>
    <xf numFmtId="164" fontId="1441" fillId="0" borderId="2" xfId="0" applyNumberFormat="1" applyFont="1" applyBorder="1" applyAlignment="1">
      <alignment horizontal="center" vertical="center"/>
    </xf>
    <xf numFmtId="0" fontId="1442" fillId="0" borderId="2" xfId="0" applyFont="1" applyBorder="1" applyAlignment="1">
      <alignment horizontal="center" vertical="center" wrapText="1"/>
    </xf>
    <xf numFmtId="4" fontId="1443" fillId="0" borderId="2" xfId="0" applyNumberFormat="1" applyFont="1" applyBorder="1" applyAlignment="1">
      <alignment horizontal="center" vertical="center"/>
    </xf>
    <xf numFmtId="164" fontId="1444" fillId="0" borderId="2" xfId="0" applyNumberFormat="1" applyFont="1" applyBorder="1" applyAlignment="1">
      <alignment horizontal="center" vertical="center"/>
    </xf>
    <xf numFmtId="164" fontId="1445" fillId="0" borderId="2" xfId="0" applyNumberFormat="1" applyFont="1" applyBorder="1" applyAlignment="1">
      <alignment horizontal="center" vertical="center"/>
    </xf>
    <xf numFmtId="165" fontId="1446" fillId="0" borderId="2" xfId="0" applyNumberFormat="1" applyFont="1" applyBorder="1" applyAlignment="1">
      <alignment horizontal="center" vertical="center"/>
    </xf>
    <xf numFmtId="164" fontId="1447" fillId="0" borderId="2" xfId="0" applyNumberFormat="1" applyFont="1" applyBorder="1" applyAlignment="1">
      <alignment horizontal="center" vertical="center"/>
    </xf>
    <xf numFmtId="164" fontId="1448" fillId="0" borderId="2" xfId="0" applyNumberFormat="1" applyFont="1" applyBorder="1" applyAlignment="1">
      <alignment horizontal="center" vertical="center" wrapText="1"/>
    </xf>
    <xf numFmtId="4" fontId="1449" fillId="0" borderId="2" xfId="0" applyNumberFormat="1" applyFont="1" applyBorder="1" applyAlignment="1">
      <alignment horizontal="center" vertical="center"/>
    </xf>
    <xf numFmtId="164" fontId="1450" fillId="0" borderId="2" xfId="0" applyNumberFormat="1" applyFont="1" applyBorder="1" applyAlignment="1">
      <alignment horizontal="center" vertical="center"/>
    </xf>
    <xf numFmtId="0" fontId="1451" fillId="0" borderId="2" xfId="0" applyFont="1" applyBorder="1" applyAlignment="1">
      <alignment horizontal="center" vertical="center" wrapText="1"/>
    </xf>
    <xf numFmtId="4" fontId="1452" fillId="0" borderId="2" xfId="0" applyNumberFormat="1" applyFont="1" applyBorder="1" applyAlignment="1">
      <alignment horizontal="center" vertical="center"/>
    </xf>
    <xf numFmtId="164" fontId="1453" fillId="0" borderId="2" xfId="0" applyNumberFormat="1" applyFont="1" applyBorder="1" applyAlignment="1">
      <alignment horizontal="center" vertical="center"/>
    </xf>
    <xf numFmtId="164" fontId="1454" fillId="0" borderId="2" xfId="0" applyNumberFormat="1" applyFont="1" applyBorder="1" applyAlignment="1">
      <alignment horizontal="center" vertical="center"/>
    </xf>
    <xf numFmtId="165" fontId="1455" fillId="0" borderId="2" xfId="0" applyNumberFormat="1" applyFont="1" applyBorder="1" applyAlignment="1">
      <alignment horizontal="center" vertical="center"/>
    </xf>
    <xf numFmtId="164" fontId="1456" fillId="0" borderId="2" xfId="0" applyNumberFormat="1" applyFont="1" applyBorder="1" applyAlignment="1">
      <alignment horizontal="center" vertical="center"/>
    </xf>
    <xf numFmtId="164" fontId="1457" fillId="0" borderId="2" xfId="0" applyNumberFormat="1" applyFont="1" applyBorder="1" applyAlignment="1">
      <alignment horizontal="center" vertical="center" wrapText="1"/>
    </xf>
    <xf numFmtId="4" fontId="1458" fillId="0" borderId="2" xfId="0" applyNumberFormat="1" applyFont="1" applyBorder="1" applyAlignment="1">
      <alignment horizontal="center" vertical="center"/>
    </xf>
    <xf numFmtId="164" fontId="1459" fillId="0" borderId="2" xfId="0" applyNumberFormat="1" applyFont="1" applyBorder="1" applyAlignment="1">
      <alignment horizontal="center" vertical="center"/>
    </xf>
    <xf numFmtId="0" fontId="1460" fillId="0" borderId="2" xfId="0" applyFont="1" applyBorder="1" applyAlignment="1">
      <alignment horizontal="center" vertical="center" wrapText="1"/>
    </xf>
    <xf numFmtId="4" fontId="1461" fillId="0" borderId="2" xfId="0" applyNumberFormat="1" applyFont="1" applyBorder="1" applyAlignment="1">
      <alignment horizontal="center" vertical="center"/>
    </xf>
    <xf numFmtId="164" fontId="1462" fillId="0" borderId="2" xfId="0" applyNumberFormat="1" applyFont="1" applyBorder="1" applyAlignment="1">
      <alignment horizontal="center" vertical="center"/>
    </xf>
    <xf numFmtId="164" fontId="1463" fillId="0" borderId="2" xfId="0" applyNumberFormat="1" applyFont="1" applyBorder="1" applyAlignment="1">
      <alignment horizontal="center" vertical="center"/>
    </xf>
    <xf numFmtId="165" fontId="1464" fillId="0" borderId="2" xfId="0" applyNumberFormat="1" applyFont="1" applyBorder="1" applyAlignment="1">
      <alignment horizontal="center" vertical="center"/>
    </xf>
    <xf numFmtId="164" fontId="1465" fillId="0" borderId="2" xfId="0" applyNumberFormat="1" applyFont="1" applyBorder="1" applyAlignment="1">
      <alignment horizontal="center" vertical="center"/>
    </xf>
    <xf numFmtId="164" fontId="1466" fillId="0" borderId="2" xfId="0" applyNumberFormat="1" applyFont="1" applyBorder="1" applyAlignment="1">
      <alignment horizontal="center" vertical="center" wrapText="1"/>
    </xf>
    <xf numFmtId="4" fontId="1467" fillId="0" borderId="2" xfId="0" applyNumberFormat="1" applyFont="1" applyBorder="1" applyAlignment="1">
      <alignment horizontal="center" vertical="center"/>
    </xf>
    <xf numFmtId="164" fontId="1468" fillId="0" borderId="2" xfId="0" applyNumberFormat="1" applyFont="1" applyBorder="1" applyAlignment="1">
      <alignment horizontal="center" vertical="center"/>
    </xf>
    <xf numFmtId="0" fontId="1469" fillId="0" borderId="2" xfId="0" applyFont="1" applyBorder="1" applyAlignment="1">
      <alignment horizontal="center" vertical="center" wrapText="1"/>
    </xf>
    <xf numFmtId="4" fontId="1470" fillId="0" borderId="2" xfId="0" applyNumberFormat="1" applyFont="1" applyBorder="1" applyAlignment="1">
      <alignment horizontal="center" vertical="center"/>
    </xf>
    <xf numFmtId="164" fontId="1471" fillId="0" borderId="2" xfId="0" applyNumberFormat="1" applyFont="1" applyBorder="1" applyAlignment="1">
      <alignment horizontal="center" vertical="center"/>
    </xf>
    <xf numFmtId="164" fontId="1472" fillId="0" borderId="2" xfId="0" applyNumberFormat="1" applyFont="1" applyBorder="1" applyAlignment="1">
      <alignment horizontal="center" vertical="center"/>
    </xf>
    <xf numFmtId="165" fontId="1473" fillId="0" borderId="2" xfId="0" applyNumberFormat="1" applyFont="1" applyBorder="1" applyAlignment="1">
      <alignment horizontal="center" vertical="center"/>
    </xf>
    <xf numFmtId="164" fontId="1474" fillId="0" borderId="2" xfId="0" applyNumberFormat="1" applyFont="1" applyBorder="1" applyAlignment="1">
      <alignment horizontal="center" vertical="center"/>
    </xf>
    <xf numFmtId="164" fontId="1475" fillId="0" borderId="2" xfId="0" applyNumberFormat="1" applyFont="1" applyBorder="1" applyAlignment="1">
      <alignment horizontal="center" vertical="center" wrapText="1"/>
    </xf>
    <xf numFmtId="4" fontId="1476" fillId="0" borderId="2" xfId="0" applyNumberFormat="1" applyFont="1" applyBorder="1" applyAlignment="1">
      <alignment horizontal="center" vertical="center"/>
    </xf>
    <xf numFmtId="164" fontId="1477" fillId="0" borderId="2" xfId="0" applyNumberFormat="1" applyFont="1" applyBorder="1" applyAlignment="1">
      <alignment horizontal="center" vertical="center"/>
    </xf>
    <xf numFmtId="0" fontId="1478" fillId="0" borderId="2" xfId="0" applyFont="1" applyBorder="1" applyAlignment="1">
      <alignment horizontal="center" vertical="center" wrapText="1"/>
    </xf>
    <xf numFmtId="4" fontId="1479" fillId="0" borderId="2" xfId="0" applyNumberFormat="1" applyFont="1" applyBorder="1" applyAlignment="1">
      <alignment horizontal="center" vertical="center"/>
    </xf>
    <xf numFmtId="164" fontId="1480" fillId="0" borderId="2" xfId="0" applyNumberFormat="1" applyFont="1" applyBorder="1" applyAlignment="1">
      <alignment horizontal="center" vertical="center"/>
    </xf>
    <xf numFmtId="164" fontId="1481" fillId="0" borderId="2" xfId="0" applyNumberFormat="1" applyFont="1" applyBorder="1" applyAlignment="1">
      <alignment horizontal="center" vertical="center"/>
    </xf>
    <xf numFmtId="165" fontId="1482" fillId="0" borderId="2" xfId="0" applyNumberFormat="1" applyFont="1" applyBorder="1" applyAlignment="1">
      <alignment horizontal="center" vertical="center"/>
    </xf>
    <xf numFmtId="164" fontId="1483" fillId="0" borderId="2" xfId="0" applyNumberFormat="1" applyFont="1" applyBorder="1" applyAlignment="1">
      <alignment horizontal="center" vertical="center"/>
    </xf>
    <xf numFmtId="164" fontId="1484" fillId="0" borderId="2" xfId="0" applyNumberFormat="1" applyFont="1" applyBorder="1" applyAlignment="1">
      <alignment horizontal="center" vertical="center" wrapText="1"/>
    </xf>
    <xf numFmtId="4" fontId="1485" fillId="0" borderId="2" xfId="0" applyNumberFormat="1" applyFont="1" applyBorder="1" applyAlignment="1">
      <alignment horizontal="center" vertical="center"/>
    </xf>
    <xf numFmtId="164" fontId="1486" fillId="0" borderId="2" xfId="0" applyNumberFormat="1" applyFont="1" applyBorder="1" applyAlignment="1">
      <alignment horizontal="center" vertical="center"/>
    </xf>
    <xf numFmtId="0" fontId="1487" fillId="0" borderId="2" xfId="0" applyFont="1" applyBorder="1" applyAlignment="1">
      <alignment horizontal="center" vertical="center" wrapText="1"/>
    </xf>
    <xf numFmtId="4" fontId="1488" fillId="0" borderId="2" xfId="0" applyNumberFormat="1" applyFont="1" applyBorder="1" applyAlignment="1">
      <alignment horizontal="center" vertical="center"/>
    </xf>
    <xf numFmtId="164" fontId="1489" fillId="0" borderId="2" xfId="0" applyNumberFormat="1" applyFont="1" applyBorder="1" applyAlignment="1">
      <alignment horizontal="center" vertical="center"/>
    </xf>
    <xf numFmtId="164" fontId="1490" fillId="0" borderId="2" xfId="0" applyNumberFormat="1" applyFont="1" applyBorder="1" applyAlignment="1">
      <alignment horizontal="center" vertical="center"/>
    </xf>
    <xf numFmtId="165" fontId="1491" fillId="0" borderId="2" xfId="0" applyNumberFormat="1" applyFont="1" applyBorder="1" applyAlignment="1">
      <alignment horizontal="center" vertical="center"/>
    </xf>
    <xf numFmtId="164" fontId="1492" fillId="0" borderId="2" xfId="0" applyNumberFormat="1" applyFont="1" applyBorder="1" applyAlignment="1">
      <alignment horizontal="center" vertical="center"/>
    </xf>
    <xf numFmtId="164" fontId="1493" fillId="0" borderId="2" xfId="0" applyNumberFormat="1" applyFont="1" applyBorder="1" applyAlignment="1">
      <alignment horizontal="center" vertical="center" wrapText="1"/>
    </xf>
    <xf numFmtId="4" fontId="1494" fillId="0" borderId="2" xfId="0" applyNumberFormat="1" applyFont="1" applyBorder="1" applyAlignment="1">
      <alignment horizontal="center" vertical="center"/>
    </xf>
    <xf numFmtId="164" fontId="1495" fillId="0" borderId="2" xfId="0" applyNumberFormat="1" applyFont="1" applyBorder="1" applyAlignment="1">
      <alignment horizontal="center" vertical="center"/>
    </xf>
    <xf numFmtId="0" fontId="1496" fillId="0" borderId="2" xfId="0" applyFont="1" applyBorder="1" applyAlignment="1">
      <alignment horizontal="center" vertical="center" wrapText="1"/>
    </xf>
    <xf numFmtId="4" fontId="1497" fillId="0" borderId="2" xfId="0" applyNumberFormat="1" applyFont="1" applyBorder="1" applyAlignment="1">
      <alignment horizontal="center" vertical="center"/>
    </xf>
    <xf numFmtId="164" fontId="1498" fillId="0" borderId="2" xfId="0" applyNumberFormat="1" applyFont="1" applyBorder="1" applyAlignment="1">
      <alignment horizontal="center" vertical="center"/>
    </xf>
    <xf numFmtId="164" fontId="1499" fillId="0" borderId="2" xfId="0" applyNumberFormat="1" applyFont="1" applyBorder="1" applyAlignment="1">
      <alignment horizontal="center" vertical="center"/>
    </xf>
    <xf numFmtId="165" fontId="1500" fillId="0" borderId="2" xfId="0" applyNumberFormat="1" applyFont="1" applyBorder="1" applyAlignment="1">
      <alignment horizontal="center" vertical="center"/>
    </xf>
    <xf numFmtId="164" fontId="1501" fillId="0" borderId="2" xfId="0" applyNumberFormat="1" applyFont="1" applyBorder="1" applyAlignment="1">
      <alignment horizontal="center" vertical="center"/>
    </xf>
    <xf numFmtId="164" fontId="1502" fillId="0" borderId="2" xfId="0" applyNumberFormat="1" applyFont="1" applyBorder="1" applyAlignment="1">
      <alignment horizontal="center" vertical="center" wrapText="1"/>
    </xf>
    <xf numFmtId="4" fontId="1503" fillId="0" borderId="2" xfId="0" applyNumberFormat="1" applyFont="1" applyBorder="1" applyAlignment="1">
      <alignment horizontal="center" vertical="center"/>
    </xf>
    <xf numFmtId="164" fontId="1504" fillId="0" borderId="2" xfId="0" applyNumberFormat="1" applyFont="1" applyBorder="1" applyAlignment="1">
      <alignment horizontal="center" vertical="center"/>
    </xf>
    <xf numFmtId="0" fontId="1505" fillId="0" borderId="2" xfId="0" applyFont="1" applyBorder="1" applyAlignment="1">
      <alignment horizontal="center" vertical="center" wrapText="1"/>
    </xf>
    <xf numFmtId="4" fontId="1506" fillId="0" borderId="2" xfId="0" applyNumberFormat="1" applyFont="1" applyBorder="1" applyAlignment="1">
      <alignment horizontal="center" vertical="center"/>
    </xf>
    <xf numFmtId="164" fontId="1507" fillId="0" borderId="2" xfId="0" applyNumberFormat="1" applyFont="1" applyBorder="1" applyAlignment="1">
      <alignment horizontal="center" vertical="center"/>
    </xf>
    <xf numFmtId="164" fontId="1508" fillId="0" borderId="2" xfId="0" applyNumberFormat="1" applyFont="1" applyBorder="1" applyAlignment="1">
      <alignment horizontal="center" vertical="center"/>
    </xf>
    <xf numFmtId="165" fontId="1509" fillId="0" borderId="2" xfId="0" applyNumberFormat="1" applyFont="1" applyBorder="1" applyAlignment="1">
      <alignment horizontal="center" vertical="center"/>
    </xf>
    <xf numFmtId="164" fontId="1510" fillId="0" borderId="2" xfId="0" applyNumberFormat="1" applyFont="1" applyBorder="1" applyAlignment="1">
      <alignment horizontal="center" vertical="center"/>
    </xf>
    <xf numFmtId="164" fontId="1511" fillId="0" borderId="2" xfId="0" applyNumberFormat="1" applyFont="1" applyBorder="1" applyAlignment="1">
      <alignment horizontal="center" vertical="center" wrapText="1"/>
    </xf>
    <xf numFmtId="4" fontId="1512" fillId="0" borderId="2" xfId="0" applyNumberFormat="1" applyFont="1" applyBorder="1" applyAlignment="1">
      <alignment horizontal="center" vertical="center"/>
    </xf>
    <xf numFmtId="164" fontId="1513" fillId="0" borderId="2" xfId="0" applyNumberFormat="1" applyFont="1" applyBorder="1" applyAlignment="1">
      <alignment horizontal="center" vertical="center"/>
    </xf>
    <xf numFmtId="0" fontId="1514" fillId="0" borderId="2" xfId="0" applyFont="1" applyBorder="1" applyAlignment="1">
      <alignment horizontal="center" vertical="center" wrapText="1"/>
    </xf>
    <xf numFmtId="4" fontId="1515" fillId="0" borderId="2" xfId="0" applyNumberFormat="1" applyFont="1" applyBorder="1" applyAlignment="1">
      <alignment horizontal="center" vertical="center"/>
    </xf>
    <xf numFmtId="164" fontId="1516" fillId="0" borderId="2" xfId="0" applyNumberFormat="1" applyFont="1" applyBorder="1" applyAlignment="1">
      <alignment horizontal="center" vertical="center"/>
    </xf>
    <xf numFmtId="164" fontId="1517" fillId="0" borderId="2" xfId="0" applyNumberFormat="1" applyFont="1" applyBorder="1" applyAlignment="1">
      <alignment horizontal="center" vertical="center"/>
    </xf>
    <xf numFmtId="165" fontId="1518" fillId="0" borderId="2" xfId="0" applyNumberFormat="1" applyFont="1" applyBorder="1" applyAlignment="1">
      <alignment horizontal="center" vertical="center"/>
    </xf>
    <xf numFmtId="164" fontId="1519" fillId="0" borderId="2" xfId="0" applyNumberFormat="1" applyFont="1" applyBorder="1" applyAlignment="1">
      <alignment horizontal="center" vertical="center"/>
    </xf>
    <xf numFmtId="164" fontId="1520" fillId="0" borderId="2" xfId="0" applyNumberFormat="1" applyFont="1" applyBorder="1" applyAlignment="1">
      <alignment horizontal="center" vertical="center" wrapText="1"/>
    </xf>
    <xf numFmtId="4" fontId="1521" fillId="0" borderId="2" xfId="0" applyNumberFormat="1" applyFont="1" applyBorder="1" applyAlignment="1">
      <alignment horizontal="center" vertical="center"/>
    </xf>
    <xf numFmtId="164" fontId="1522" fillId="0" borderId="2" xfId="0" applyNumberFormat="1" applyFont="1" applyBorder="1" applyAlignment="1">
      <alignment horizontal="center" vertical="center"/>
    </xf>
    <xf numFmtId="0" fontId="1523" fillId="0" borderId="2" xfId="0" applyFont="1" applyBorder="1" applyAlignment="1">
      <alignment horizontal="center" vertical="center" wrapText="1"/>
    </xf>
    <xf numFmtId="4" fontId="1524" fillId="0" borderId="2" xfId="0" applyNumberFormat="1" applyFont="1" applyBorder="1" applyAlignment="1">
      <alignment horizontal="center" vertical="center"/>
    </xf>
    <xf numFmtId="164" fontId="1525" fillId="0" borderId="2" xfId="0" applyNumberFormat="1" applyFont="1" applyBorder="1" applyAlignment="1">
      <alignment horizontal="center" vertical="center"/>
    </xf>
    <xf numFmtId="164" fontId="1526" fillId="0" borderId="2" xfId="0" applyNumberFormat="1" applyFont="1" applyBorder="1" applyAlignment="1">
      <alignment horizontal="center" vertical="center"/>
    </xf>
    <xf numFmtId="165" fontId="1527" fillId="0" borderId="2" xfId="0" applyNumberFormat="1" applyFont="1" applyBorder="1" applyAlignment="1">
      <alignment horizontal="center" vertical="center"/>
    </xf>
    <xf numFmtId="164" fontId="1528" fillId="0" borderId="2" xfId="0" applyNumberFormat="1" applyFont="1" applyBorder="1" applyAlignment="1">
      <alignment horizontal="center" vertical="center"/>
    </xf>
    <xf numFmtId="164" fontId="1529" fillId="0" borderId="2" xfId="0" applyNumberFormat="1" applyFont="1" applyBorder="1" applyAlignment="1">
      <alignment horizontal="center" vertical="center" wrapText="1"/>
    </xf>
    <xf numFmtId="4" fontId="1530" fillId="0" borderId="2" xfId="0" applyNumberFormat="1" applyFont="1" applyBorder="1" applyAlignment="1">
      <alignment horizontal="center" vertical="center"/>
    </xf>
    <xf numFmtId="164" fontId="1531" fillId="0" borderId="2" xfId="0" applyNumberFormat="1" applyFont="1" applyBorder="1" applyAlignment="1">
      <alignment horizontal="center" vertical="center"/>
    </xf>
    <xf numFmtId="0" fontId="1532" fillId="0" borderId="2" xfId="0" applyFont="1" applyBorder="1" applyAlignment="1">
      <alignment horizontal="center" vertical="center" wrapText="1"/>
    </xf>
    <xf numFmtId="4" fontId="1533" fillId="0" borderId="2" xfId="0" applyNumberFormat="1" applyFont="1" applyBorder="1" applyAlignment="1">
      <alignment horizontal="center" vertical="center"/>
    </xf>
    <xf numFmtId="164" fontId="1534" fillId="0" borderId="2" xfId="0" applyNumberFormat="1" applyFont="1" applyBorder="1" applyAlignment="1">
      <alignment horizontal="center" vertical="center"/>
    </xf>
    <xf numFmtId="164" fontId="1535" fillId="0" borderId="2" xfId="0" applyNumberFormat="1" applyFont="1" applyBorder="1" applyAlignment="1">
      <alignment horizontal="center" vertical="center"/>
    </xf>
    <xf numFmtId="165" fontId="1536" fillId="0" borderId="2" xfId="0" applyNumberFormat="1" applyFont="1" applyBorder="1" applyAlignment="1">
      <alignment horizontal="center" vertical="center"/>
    </xf>
    <xf numFmtId="164" fontId="1537" fillId="0" borderId="2" xfId="0" applyNumberFormat="1" applyFont="1" applyBorder="1" applyAlignment="1">
      <alignment horizontal="center" vertical="center"/>
    </xf>
    <xf numFmtId="164" fontId="1538" fillId="0" borderId="2" xfId="0" applyNumberFormat="1" applyFont="1" applyBorder="1" applyAlignment="1">
      <alignment horizontal="center" vertical="center" wrapText="1"/>
    </xf>
    <xf numFmtId="4" fontId="1539" fillId="0" borderId="2" xfId="0" applyNumberFormat="1" applyFont="1" applyBorder="1" applyAlignment="1">
      <alignment horizontal="center" vertical="center"/>
    </xf>
    <xf numFmtId="164" fontId="1540" fillId="0" borderId="2" xfId="0" applyNumberFormat="1" applyFont="1" applyBorder="1" applyAlignment="1">
      <alignment horizontal="center" vertical="center"/>
    </xf>
    <xf numFmtId="0" fontId="1541" fillId="0" borderId="2" xfId="0" applyFont="1" applyBorder="1" applyAlignment="1">
      <alignment horizontal="center" vertical="center" wrapText="1"/>
    </xf>
    <xf numFmtId="4" fontId="1542" fillId="0" borderId="2" xfId="0" applyNumberFormat="1" applyFont="1" applyBorder="1" applyAlignment="1">
      <alignment horizontal="center" vertical="center"/>
    </xf>
    <xf numFmtId="164" fontId="1543" fillId="0" borderId="2" xfId="0" applyNumberFormat="1" applyFont="1" applyBorder="1" applyAlignment="1">
      <alignment horizontal="center" vertical="center"/>
    </xf>
    <xf numFmtId="164" fontId="1544" fillId="0" borderId="2" xfId="0" applyNumberFormat="1" applyFont="1" applyBorder="1" applyAlignment="1">
      <alignment horizontal="center" vertical="center"/>
    </xf>
    <xf numFmtId="165" fontId="1545" fillId="0" borderId="2" xfId="0" applyNumberFormat="1" applyFont="1" applyBorder="1" applyAlignment="1">
      <alignment horizontal="center" vertical="center"/>
    </xf>
    <xf numFmtId="164" fontId="1546" fillId="0" borderId="2" xfId="0" applyNumberFormat="1" applyFont="1" applyBorder="1" applyAlignment="1">
      <alignment horizontal="center" vertical="center"/>
    </xf>
    <xf numFmtId="164" fontId="1547" fillId="0" borderId="2" xfId="0" applyNumberFormat="1" applyFont="1" applyBorder="1" applyAlignment="1">
      <alignment horizontal="center" vertical="center" wrapText="1"/>
    </xf>
    <xf numFmtId="4" fontId="1548" fillId="0" borderId="2" xfId="0" applyNumberFormat="1" applyFont="1" applyBorder="1" applyAlignment="1">
      <alignment horizontal="center" vertical="center"/>
    </xf>
    <xf numFmtId="164" fontId="1549" fillId="0" borderId="2" xfId="0" applyNumberFormat="1" applyFont="1" applyBorder="1" applyAlignment="1">
      <alignment horizontal="center" vertical="center"/>
    </xf>
    <xf numFmtId="0" fontId="1550" fillId="0" borderId="2" xfId="0" applyFont="1" applyBorder="1" applyAlignment="1">
      <alignment horizontal="center" vertical="center" wrapText="1"/>
    </xf>
    <xf numFmtId="4" fontId="1551" fillId="0" borderId="2" xfId="0" applyNumberFormat="1" applyFont="1" applyBorder="1" applyAlignment="1">
      <alignment horizontal="center" vertical="center"/>
    </xf>
    <xf numFmtId="164" fontId="1552" fillId="0" borderId="2" xfId="0" applyNumberFormat="1" applyFont="1" applyBorder="1" applyAlignment="1">
      <alignment horizontal="center" vertical="center"/>
    </xf>
    <xf numFmtId="164" fontId="1553" fillId="0" borderId="2" xfId="0" applyNumberFormat="1" applyFont="1" applyBorder="1" applyAlignment="1">
      <alignment horizontal="center" vertical="center"/>
    </xf>
    <xf numFmtId="165" fontId="1554" fillId="0" borderId="2" xfId="0" applyNumberFormat="1" applyFont="1" applyBorder="1" applyAlignment="1">
      <alignment horizontal="center" vertical="center"/>
    </xf>
    <xf numFmtId="164" fontId="1555" fillId="0" borderId="2" xfId="0" applyNumberFormat="1" applyFont="1" applyBorder="1" applyAlignment="1">
      <alignment horizontal="center" vertical="center"/>
    </xf>
    <xf numFmtId="164" fontId="1556" fillId="0" borderId="2" xfId="0" applyNumberFormat="1" applyFont="1" applyBorder="1" applyAlignment="1">
      <alignment horizontal="center" vertical="center" wrapText="1"/>
    </xf>
    <xf numFmtId="4" fontId="1557" fillId="0" borderId="2" xfId="0" applyNumberFormat="1" applyFont="1" applyBorder="1" applyAlignment="1">
      <alignment horizontal="center" vertical="center"/>
    </xf>
    <xf numFmtId="164" fontId="1558" fillId="0" borderId="2" xfId="0" applyNumberFormat="1" applyFont="1" applyBorder="1" applyAlignment="1">
      <alignment horizontal="center" vertical="center"/>
    </xf>
    <xf numFmtId="0" fontId="1559" fillId="0" borderId="2" xfId="0" applyFont="1" applyBorder="1" applyAlignment="1">
      <alignment horizontal="center" vertical="center" wrapText="1"/>
    </xf>
    <xf numFmtId="4" fontId="1560" fillId="0" borderId="2" xfId="0" applyNumberFormat="1" applyFont="1" applyBorder="1" applyAlignment="1">
      <alignment horizontal="center" vertical="center"/>
    </xf>
    <xf numFmtId="164" fontId="1561" fillId="0" borderId="2" xfId="0" applyNumberFormat="1" applyFont="1" applyBorder="1" applyAlignment="1">
      <alignment horizontal="center" vertical="center"/>
    </xf>
    <xf numFmtId="164" fontId="1562" fillId="0" borderId="2" xfId="0" applyNumberFormat="1" applyFont="1" applyBorder="1" applyAlignment="1">
      <alignment horizontal="center" vertical="center"/>
    </xf>
    <xf numFmtId="165" fontId="1563" fillId="0" borderId="2" xfId="0" applyNumberFormat="1" applyFont="1" applyBorder="1" applyAlignment="1">
      <alignment horizontal="center" vertical="center"/>
    </xf>
    <xf numFmtId="164" fontId="1564" fillId="0" borderId="2" xfId="0" applyNumberFormat="1" applyFont="1" applyBorder="1" applyAlignment="1">
      <alignment horizontal="center" vertical="center"/>
    </xf>
    <xf numFmtId="164" fontId="1565" fillId="0" borderId="2" xfId="0" applyNumberFormat="1" applyFont="1" applyBorder="1" applyAlignment="1">
      <alignment horizontal="center" vertical="center" wrapText="1"/>
    </xf>
    <xf numFmtId="4" fontId="1566" fillId="0" borderId="2" xfId="0" applyNumberFormat="1" applyFont="1" applyBorder="1" applyAlignment="1">
      <alignment horizontal="center" vertical="center"/>
    </xf>
    <xf numFmtId="164" fontId="1567" fillId="0" borderId="2" xfId="0" applyNumberFormat="1" applyFont="1" applyBorder="1" applyAlignment="1">
      <alignment horizontal="center" vertical="center"/>
    </xf>
    <xf numFmtId="0" fontId="1568" fillId="2" borderId="2" xfId="0" applyNumberFormat="1" applyFont="1" applyFill="1" applyBorder="1" applyAlignment="1">
      <alignment horizontal="center" vertical="center" wrapText="1"/>
    </xf>
    <xf numFmtId="164" fontId="1568" fillId="2" borderId="2" xfId="0" applyNumberFormat="1" applyFont="1" applyFill="1" applyBorder="1" applyAlignment="1">
      <alignment horizontal="center" vertical="center" wrapText="1"/>
    </xf>
    <xf numFmtId="0" fontId="1569" fillId="0" borderId="2" xfId="0" applyFont="1" applyBorder="1" applyAlignment="1">
      <alignment horizontal="center" vertical="center" wrapText="1"/>
    </xf>
    <xf numFmtId="4" fontId="1570" fillId="0" borderId="2" xfId="0" applyNumberFormat="1" applyFont="1" applyBorder="1" applyAlignment="1">
      <alignment horizontal="center" vertical="center"/>
    </xf>
    <xf numFmtId="164" fontId="1571" fillId="0" borderId="2" xfId="0" applyNumberFormat="1" applyFont="1" applyBorder="1" applyAlignment="1">
      <alignment horizontal="center" vertical="center"/>
    </xf>
    <xf numFmtId="164" fontId="1572" fillId="0" borderId="2" xfId="0" applyNumberFormat="1" applyFont="1" applyBorder="1" applyAlignment="1">
      <alignment horizontal="center" vertical="center"/>
    </xf>
    <xf numFmtId="165" fontId="1573" fillId="0" borderId="2" xfId="0" applyNumberFormat="1" applyFont="1" applyBorder="1" applyAlignment="1">
      <alignment horizontal="center" vertical="center"/>
    </xf>
    <xf numFmtId="164" fontId="1574" fillId="0" borderId="2" xfId="0" applyNumberFormat="1" applyFont="1" applyBorder="1" applyAlignment="1">
      <alignment horizontal="center" vertical="center"/>
    </xf>
    <xf numFmtId="164" fontId="1575" fillId="0" borderId="2" xfId="0" applyNumberFormat="1" applyFont="1" applyBorder="1" applyAlignment="1">
      <alignment horizontal="center" vertical="center" wrapText="1"/>
    </xf>
    <xf numFmtId="4" fontId="1576" fillId="0" borderId="2" xfId="0" applyNumberFormat="1" applyFont="1" applyBorder="1" applyAlignment="1">
      <alignment horizontal="center" vertical="center"/>
    </xf>
    <xf numFmtId="164" fontId="1577" fillId="0" borderId="2" xfId="0" applyNumberFormat="1" applyFont="1" applyBorder="1" applyAlignment="1">
      <alignment horizontal="center" vertical="center"/>
    </xf>
    <xf numFmtId="0" fontId="1578" fillId="0" borderId="2" xfId="0" applyFont="1" applyBorder="1" applyAlignment="1">
      <alignment horizontal="center" vertical="center" wrapText="1"/>
    </xf>
    <xf numFmtId="4" fontId="1579" fillId="0" borderId="2" xfId="0" applyNumberFormat="1" applyFont="1" applyBorder="1" applyAlignment="1">
      <alignment horizontal="center" vertical="center"/>
    </xf>
    <xf numFmtId="164" fontId="1580" fillId="0" borderId="2" xfId="0" applyNumberFormat="1" applyFont="1" applyBorder="1" applyAlignment="1">
      <alignment horizontal="center" vertical="center"/>
    </xf>
    <xf numFmtId="164" fontId="1581" fillId="0" borderId="2" xfId="0" applyNumberFormat="1" applyFont="1" applyBorder="1" applyAlignment="1">
      <alignment horizontal="center" vertical="center"/>
    </xf>
    <xf numFmtId="165" fontId="1582" fillId="0" borderId="2" xfId="0" applyNumberFormat="1" applyFont="1" applyBorder="1" applyAlignment="1">
      <alignment horizontal="center" vertical="center"/>
    </xf>
    <xf numFmtId="164" fontId="1583" fillId="0" borderId="2" xfId="0" applyNumberFormat="1" applyFont="1" applyBorder="1" applyAlignment="1">
      <alignment horizontal="center" vertical="center"/>
    </xf>
    <xf numFmtId="164" fontId="1584" fillId="0" borderId="2" xfId="0" applyNumberFormat="1" applyFont="1" applyBorder="1" applyAlignment="1">
      <alignment horizontal="center" vertical="center" wrapText="1"/>
    </xf>
    <xf numFmtId="4" fontId="1585" fillId="0" borderId="2" xfId="0" applyNumberFormat="1" applyFont="1" applyBorder="1" applyAlignment="1">
      <alignment horizontal="center" vertical="center"/>
    </xf>
    <xf numFmtId="164" fontId="1586" fillId="0" borderId="2" xfId="0" applyNumberFormat="1" applyFont="1" applyBorder="1" applyAlignment="1">
      <alignment horizontal="center" vertical="center"/>
    </xf>
    <xf numFmtId="0" fontId="1587" fillId="0" borderId="2" xfId="0" applyFont="1" applyBorder="1" applyAlignment="1">
      <alignment horizontal="center" vertical="center" wrapText="1"/>
    </xf>
    <xf numFmtId="4" fontId="1588" fillId="0" borderId="2" xfId="0" applyNumberFormat="1" applyFont="1" applyBorder="1" applyAlignment="1">
      <alignment horizontal="center" vertical="center"/>
    </xf>
    <xf numFmtId="164" fontId="1589" fillId="0" borderId="2" xfId="0" applyNumberFormat="1" applyFont="1" applyBorder="1" applyAlignment="1">
      <alignment horizontal="center" vertical="center"/>
    </xf>
    <xf numFmtId="164" fontId="1590" fillId="0" borderId="2" xfId="0" applyNumberFormat="1" applyFont="1" applyBorder="1" applyAlignment="1">
      <alignment horizontal="center" vertical="center"/>
    </xf>
    <xf numFmtId="165" fontId="1591" fillId="0" borderId="2" xfId="0" applyNumberFormat="1" applyFont="1" applyBorder="1" applyAlignment="1">
      <alignment horizontal="center" vertical="center"/>
    </xf>
    <xf numFmtId="164" fontId="1592" fillId="0" borderId="2" xfId="0" applyNumberFormat="1" applyFont="1" applyBorder="1" applyAlignment="1">
      <alignment horizontal="center" vertical="center"/>
    </xf>
    <xf numFmtId="164" fontId="1593" fillId="0" borderId="2" xfId="0" applyNumberFormat="1" applyFont="1" applyBorder="1" applyAlignment="1">
      <alignment horizontal="center" vertical="center" wrapText="1"/>
    </xf>
    <xf numFmtId="4" fontId="1594" fillId="0" borderId="2" xfId="0" applyNumberFormat="1" applyFont="1" applyBorder="1" applyAlignment="1">
      <alignment horizontal="center" vertical="center"/>
    </xf>
    <xf numFmtId="164" fontId="1595" fillId="0" borderId="2" xfId="0" applyNumberFormat="1" applyFont="1" applyBorder="1" applyAlignment="1">
      <alignment horizontal="center" vertical="center"/>
    </xf>
    <xf numFmtId="0" fontId="1596" fillId="0" borderId="2" xfId="0" applyFont="1" applyBorder="1" applyAlignment="1">
      <alignment horizontal="center" vertical="center" wrapText="1"/>
    </xf>
    <xf numFmtId="4" fontId="1597" fillId="0" borderId="2" xfId="0" applyNumberFormat="1" applyFont="1" applyBorder="1" applyAlignment="1">
      <alignment horizontal="center" vertical="center"/>
    </xf>
    <xf numFmtId="164" fontId="1598" fillId="0" borderId="2" xfId="0" applyNumberFormat="1" applyFont="1" applyBorder="1" applyAlignment="1">
      <alignment horizontal="center" vertical="center"/>
    </xf>
    <xf numFmtId="164" fontId="1599" fillId="0" borderId="2" xfId="0" applyNumberFormat="1" applyFont="1" applyBorder="1" applyAlignment="1">
      <alignment horizontal="center" vertical="center"/>
    </xf>
    <xf numFmtId="165" fontId="1600" fillId="0" borderId="2" xfId="0" applyNumberFormat="1" applyFont="1" applyBorder="1" applyAlignment="1">
      <alignment horizontal="center" vertical="center"/>
    </xf>
    <xf numFmtId="164" fontId="1601" fillId="0" borderId="2" xfId="0" applyNumberFormat="1" applyFont="1" applyBorder="1" applyAlignment="1">
      <alignment horizontal="center" vertical="center"/>
    </xf>
    <xf numFmtId="164" fontId="1602" fillId="0" borderId="2" xfId="0" applyNumberFormat="1" applyFont="1" applyBorder="1" applyAlignment="1">
      <alignment horizontal="center" vertical="center" wrapText="1"/>
    </xf>
    <xf numFmtId="4" fontId="1603" fillId="0" borderId="2" xfId="0" applyNumberFormat="1" applyFont="1" applyBorder="1" applyAlignment="1">
      <alignment horizontal="center" vertical="center"/>
    </xf>
    <xf numFmtId="164" fontId="1604" fillId="0" borderId="2" xfId="0" applyNumberFormat="1" applyFont="1" applyBorder="1" applyAlignment="1">
      <alignment horizontal="center" vertical="center"/>
    </xf>
    <xf numFmtId="0" fontId="1605" fillId="0" borderId="2" xfId="0" applyFont="1" applyBorder="1" applyAlignment="1">
      <alignment horizontal="center" vertical="center" wrapText="1"/>
    </xf>
    <xf numFmtId="4" fontId="1606" fillId="0" borderId="2" xfId="0" applyNumberFormat="1" applyFont="1" applyBorder="1" applyAlignment="1">
      <alignment horizontal="center" vertical="center"/>
    </xf>
    <xf numFmtId="164" fontId="1607" fillId="0" borderId="2" xfId="0" applyNumberFormat="1" applyFont="1" applyBorder="1" applyAlignment="1">
      <alignment horizontal="center" vertical="center"/>
    </xf>
    <xf numFmtId="164" fontId="1608" fillId="0" borderId="2" xfId="0" applyNumberFormat="1" applyFont="1" applyBorder="1" applyAlignment="1">
      <alignment horizontal="center" vertical="center"/>
    </xf>
    <xf numFmtId="165" fontId="1609" fillId="0" borderId="2" xfId="0" applyNumberFormat="1" applyFont="1" applyBorder="1" applyAlignment="1">
      <alignment horizontal="center" vertical="center"/>
    </xf>
    <xf numFmtId="164" fontId="1610" fillId="0" borderId="2" xfId="0" applyNumberFormat="1" applyFont="1" applyBorder="1" applyAlignment="1">
      <alignment horizontal="center" vertical="center"/>
    </xf>
    <xf numFmtId="164" fontId="1611" fillId="0" borderId="2" xfId="0" applyNumberFormat="1" applyFont="1" applyBorder="1" applyAlignment="1">
      <alignment horizontal="center" vertical="center" wrapText="1"/>
    </xf>
    <xf numFmtId="4" fontId="1612" fillId="0" borderId="2" xfId="0" applyNumberFormat="1" applyFont="1" applyBorder="1" applyAlignment="1">
      <alignment horizontal="center" vertical="center"/>
    </xf>
    <xf numFmtId="164" fontId="1613" fillId="0" borderId="2" xfId="0" applyNumberFormat="1" applyFont="1" applyBorder="1" applyAlignment="1">
      <alignment horizontal="center" vertical="center"/>
    </xf>
    <xf numFmtId="0" fontId="1614" fillId="0" borderId="2" xfId="0" applyFont="1" applyBorder="1" applyAlignment="1">
      <alignment horizontal="center" vertical="center" wrapText="1"/>
    </xf>
    <xf numFmtId="4" fontId="1615" fillId="0" borderId="2" xfId="0" applyNumberFormat="1" applyFont="1" applyBorder="1" applyAlignment="1">
      <alignment horizontal="center" vertical="center"/>
    </xf>
    <xf numFmtId="164" fontId="1616" fillId="0" borderId="2" xfId="0" applyNumberFormat="1" applyFont="1" applyBorder="1" applyAlignment="1">
      <alignment horizontal="center" vertical="center"/>
    </xf>
    <xf numFmtId="164" fontId="1617" fillId="0" borderId="2" xfId="0" applyNumberFormat="1" applyFont="1" applyBorder="1" applyAlignment="1">
      <alignment horizontal="center" vertical="center"/>
    </xf>
    <xf numFmtId="165" fontId="1618" fillId="0" borderId="2" xfId="0" applyNumberFormat="1" applyFont="1" applyBorder="1" applyAlignment="1">
      <alignment horizontal="center" vertical="center"/>
    </xf>
    <xf numFmtId="164" fontId="1619" fillId="0" borderId="2" xfId="0" applyNumberFormat="1" applyFont="1" applyBorder="1" applyAlignment="1">
      <alignment horizontal="center" vertical="center"/>
    </xf>
    <xf numFmtId="164" fontId="1620" fillId="0" borderId="2" xfId="0" applyNumberFormat="1" applyFont="1" applyBorder="1" applyAlignment="1">
      <alignment horizontal="center" vertical="center" wrapText="1"/>
    </xf>
    <xf numFmtId="4" fontId="1621" fillId="0" borderId="2" xfId="0" applyNumberFormat="1" applyFont="1" applyBorder="1" applyAlignment="1">
      <alignment horizontal="center" vertical="center"/>
    </xf>
    <xf numFmtId="164" fontId="1622" fillId="0" borderId="2" xfId="0" applyNumberFormat="1" applyFont="1" applyBorder="1" applyAlignment="1">
      <alignment horizontal="center" vertical="center"/>
    </xf>
    <xf numFmtId="0" fontId="1623" fillId="0" borderId="2" xfId="0" applyFont="1" applyBorder="1" applyAlignment="1">
      <alignment horizontal="center" vertical="center" wrapText="1"/>
    </xf>
    <xf numFmtId="4" fontId="1624" fillId="0" borderId="2" xfId="0" applyNumberFormat="1" applyFont="1" applyBorder="1" applyAlignment="1">
      <alignment horizontal="center" vertical="center"/>
    </xf>
    <xf numFmtId="164" fontId="1625" fillId="0" borderId="2" xfId="0" applyNumberFormat="1" applyFont="1" applyBorder="1" applyAlignment="1">
      <alignment horizontal="center" vertical="center"/>
    </xf>
    <xf numFmtId="164" fontId="1626" fillId="0" borderId="2" xfId="0" applyNumberFormat="1" applyFont="1" applyBorder="1" applyAlignment="1">
      <alignment horizontal="center" vertical="center"/>
    </xf>
    <xf numFmtId="165" fontId="1627" fillId="0" borderId="2" xfId="0" applyNumberFormat="1" applyFont="1" applyBorder="1" applyAlignment="1">
      <alignment horizontal="center" vertical="center"/>
    </xf>
    <xf numFmtId="164" fontId="1628" fillId="0" borderId="2" xfId="0" applyNumberFormat="1" applyFont="1" applyBorder="1" applyAlignment="1">
      <alignment horizontal="center" vertical="center"/>
    </xf>
    <xf numFmtId="164" fontId="1629" fillId="0" borderId="2" xfId="0" applyNumberFormat="1" applyFont="1" applyBorder="1" applyAlignment="1">
      <alignment horizontal="center" vertical="center" wrapText="1"/>
    </xf>
    <xf numFmtId="4" fontId="1630" fillId="0" borderId="2" xfId="0" applyNumberFormat="1" applyFont="1" applyBorder="1" applyAlignment="1">
      <alignment horizontal="center" vertical="center"/>
    </xf>
    <xf numFmtId="164" fontId="1631" fillId="0" borderId="2" xfId="0" applyNumberFormat="1" applyFont="1" applyBorder="1" applyAlignment="1">
      <alignment horizontal="center" vertical="center"/>
    </xf>
    <xf numFmtId="0" fontId="1632" fillId="0" borderId="2" xfId="0" applyFont="1" applyBorder="1" applyAlignment="1">
      <alignment horizontal="center" vertical="center" wrapText="1"/>
    </xf>
    <xf numFmtId="4" fontId="1633" fillId="0" borderId="2" xfId="0" applyNumberFormat="1" applyFont="1" applyBorder="1" applyAlignment="1">
      <alignment horizontal="center" vertical="center"/>
    </xf>
    <xf numFmtId="164" fontId="1634" fillId="0" borderId="2" xfId="0" applyNumberFormat="1" applyFont="1" applyBorder="1" applyAlignment="1">
      <alignment horizontal="center" vertical="center"/>
    </xf>
    <xf numFmtId="164" fontId="1635" fillId="0" borderId="2" xfId="0" applyNumberFormat="1" applyFont="1" applyBorder="1" applyAlignment="1">
      <alignment horizontal="center" vertical="center"/>
    </xf>
    <xf numFmtId="165" fontId="1636" fillId="0" borderId="2" xfId="0" applyNumberFormat="1" applyFont="1" applyBorder="1" applyAlignment="1">
      <alignment horizontal="center" vertical="center"/>
    </xf>
    <xf numFmtId="164" fontId="1637" fillId="0" borderId="2" xfId="0" applyNumberFormat="1" applyFont="1" applyBorder="1" applyAlignment="1">
      <alignment horizontal="center" vertical="center"/>
    </xf>
    <xf numFmtId="164" fontId="1638" fillId="0" borderId="2" xfId="0" applyNumberFormat="1" applyFont="1" applyBorder="1" applyAlignment="1">
      <alignment horizontal="center" vertical="center" wrapText="1"/>
    </xf>
    <xf numFmtId="4" fontId="1639" fillId="0" borderId="2" xfId="0" applyNumberFormat="1" applyFont="1" applyBorder="1" applyAlignment="1">
      <alignment horizontal="center" vertical="center"/>
    </xf>
    <xf numFmtId="164" fontId="1640" fillId="0" borderId="2" xfId="0" applyNumberFormat="1" applyFont="1" applyBorder="1" applyAlignment="1">
      <alignment horizontal="center" vertical="center"/>
    </xf>
    <xf numFmtId="0" fontId="1641" fillId="0" borderId="2" xfId="0" applyFont="1" applyBorder="1" applyAlignment="1">
      <alignment horizontal="center" vertical="center" wrapText="1"/>
    </xf>
    <xf numFmtId="4" fontId="1642" fillId="0" borderId="2" xfId="0" applyNumberFormat="1" applyFont="1" applyBorder="1" applyAlignment="1">
      <alignment horizontal="center" vertical="center"/>
    </xf>
    <xf numFmtId="164" fontId="1643" fillId="0" borderId="2" xfId="0" applyNumberFormat="1" applyFont="1" applyBorder="1" applyAlignment="1">
      <alignment horizontal="center" vertical="center"/>
    </xf>
    <xf numFmtId="164" fontId="1644" fillId="0" borderId="2" xfId="0" applyNumberFormat="1" applyFont="1" applyBorder="1" applyAlignment="1">
      <alignment horizontal="center" vertical="center"/>
    </xf>
    <xf numFmtId="165" fontId="1645" fillId="0" borderId="2" xfId="0" applyNumberFormat="1" applyFont="1" applyBorder="1" applyAlignment="1">
      <alignment horizontal="center" vertical="center"/>
    </xf>
    <xf numFmtId="164" fontId="1646" fillId="0" borderId="2" xfId="0" applyNumberFormat="1" applyFont="1" applyBorder="1" applyAlignment="1">
      <alignment horizontal="center" vertical="center"/>
    </xf>
    <xf numFmtId="164" fontId="1647" fillId="0" borderId="2" xfId="0" applyNumberFormat="1" applyFont="1" applyBorder="1" applyAlignment="1">
      <alignment horizontal="center" vertical="center" wrapText="1"/>
    </xf>
    <xf numFmtId="4" fontId="1648" fillId="0" borderId="2" xfId="0" applyNumberFormat="1" applyFont="1" applyBorder="1" applyAlignment="1">
      <alignment horizontal="center" vertical="center"/>
    </xf>
    <xf numFmtId="164" fontId="1649" fillId="0" borderId="2" xfId="0" applyNumberFormat="1" applyFont="1" applyBorder="1" applyAlignment="1">
      <alignment horizontal="center" vertical="center"/>
    </xf>
    <xf numFmtId="0" fontId="1650" fillId="0" borderId="2" xfId="0" applyFont="1" applyBorder="1" applyAlignment="1">
      <alignment horizontal="center" vertical="center" wrapText="1"/>
    </xf>
    <xf numFmtId="4" fontId="1651" fillId="0" borderId="2" xfId="0" applyNumberFormat="1" applyFont="1" applyBorder="1" applyAlignment="1">
      <alignment horizontal="center" vertical="center"/>
    </xf>
    <xf numFmtId="164" fontId="1652" fillId="0" borderId="2" xfId="0" applyNumberFormat="1" applyFont="1" applyBorder="1" applyAlignment="1">
      <alignment horizontal="center" vertical="center"/>
    </xf>
    <xf numFmtId="164" fontId="1653" fillId="0" borderId="2" xfId="0" applyNumberFormat="1" applyFont="1" applyBorder="1" applyAlignment="1">
      <alignment horizontal="center" vertical="center"/>
    </xf>
    <xf numFmtId="165" fontId="1654" fillId="0" borderId="2" xfId="0" applyNumberFormat="1" applyFont="1" applyBorder="1" applyAlignment="1">
      <alignment horizontal="center" vertical="center"/>
    </xf>
    <xf numFmtId="164" fontId="1655" fillId="0" borderId="2" xfId="0" applyNumberFormat="1" applyFont="1" applyBorder="1" applyAlignment="1">
      <alignment horizontal="center" vertical="center"/>
    </xf>
    <xf numFmtId="164" fontId="1656" fillId="0" borderId="2" xfId="0" applyNumberFormat="1" applyFont="1" applyBorder="1" applyAlignment="1">
      <alignment horizontal="center" vertical="center" wrapText="1"/>
    </xf>
    <xf numFmtId="4" fontId="1657" fillId="0" borderId="2" xfId="0" applyNumberFormat="1" applyFont="1" applyBorder="1" applyAlignment="1">
      <alignment horizontal="center" vertical="center"/>
    </xf>
    <xf numFmtId="164" fontId="1658" fillId="0" borderId="2" xfId="0" applyNumberFormat="1" applyFont="1" applyBorder="1" applyAlignment="1">
      <alignment horizontal="center" vertical="center"/>
    </xf>
    <xf numFmtId="0" fontId="1659" fillId="0" borderId="2" xfId="0" applyFont="1" applyBorder="1" applyAlignment="1">
      <alignment horizontal="center" vertical="center" wrapText="1"/>
    </xf>
    <xf numFmtId="4" fontId="1660" fillId="0" borderId="2" xfId="0" applyNumberFormat="1" applyFont="1" applyBorder="1" applyAlignment="1">
      <alignment horizontal="center" vertical="center"/>
    </xf>
    <xf numFmtId="164" fontId="1661" fillId="0" borderId="2" xfId="0" applyNumberFormat="1" applyFont="1" applyBorder="1" applyAlignment="1">
      <alignment horizontal="center" vertical="center"/>
    </xf>
    <xf numFmtId="164" fontId="1662" fillId="0" borderId="2" xfId="0" applyNumberFormat="1" applyFont="1" applyBorder="1" applyAlignment="1">
      <alignment horizontal="center" vertical="center"/>
    </xf>
    <xf numFmtId="165" fontId="1663" fillId="0" borderId="2" xfId="0" applyNumberFormat="1" applyFont="1" applyBorder="1" applyAlignment="1">
      <alignment horizontal="center" vertical="center"/>
    </xf>
    <xf numFmtId="164" fontId="1664" fillId="0" borderId="2" xfId="0" applyNumberFormat="1" applyFont="1" applyBorder="1" applyAlignment="1">
      <alignment horizontal="center" vertical="center"/>
    </xf>
    <xf numFmtId="164" fontId="1665" fillId="0" borderId="2" xfId="0" applyNumberFormat="1" applyFont="1" applyBorder="1" applyAlignment="1">
      <alignment horizontal="center" vertical="center" wrapText="1"/>
    </xf>
    <xf numFmtId="4" fontId="1666" fillId="0" borderId="2" xfId="0" applyNumberFormat="1" applyFont="1" applyBorder="1" applyAlignment="1">
      <alignment horizontal="center" vertical="center"/>
    </xf>
    <xf numFmtId="164" fontId="1667" fillId="0" borderId="2" xfId="0" applyNumberFormat="1" applyFont="1" applyBorder="1" applyAlignment="1">
      <alignment horizontal="center" vertical="center"/>
    </xf>
    <xf numFmtId="0" fontId="1668" fillId="2" borderId="2" xfId="0" applyNumberFormat="1" applyFont="1" applyFill="1" applyBorder="1" applyAlignment="1">
      <alignment horizontal="center" vertical="center" wrapText="1"/>
    </xf>
    <xf numFmtId="164" fontId="1668" fillId="2" borderId="2" xfId="0" applyNumberFormat="1" applyFont="1" applyFill="1" applyBorder="1" applyAlignment="1">
      <alignment horizontal="center" vertical="center" wrapText="1"/>
    </xf>
    <xf numFmtId="0" fontId="1669" fillId="0" borderId="2" xfId="0" applyFont="1" applyBorder="1" applyAlignment="1">
      <alignment horizontal="center" vertical="center" wrapText="1"/>
    </xf>
    <xf numFmtId="4" fontId="1670" fillId="0" borderId="2" xfId="0" applyNumberFormat="1" applyFont="1" applyBorder="1" applyAlignment="1">
      <alignment horizontal="center" vertical="center"/>
    </xf>
    <xf numFmtId="164" fontId="1671" fillId="0" borderId="2" xfId="0" applyNumberFormat="1" applyFont="1" applyBorder="1" applyAlignment="1">
      <alignment horizontal="center" vertical="center"/>
    </xf>
    <xf numFmtId="164" fontId="1672" fillId="0" borderId="2" xfId="0" applyNumberFormat="1" applyFont="1" applyBorder="1" applyAlignment="1">
      <alignment horizontal="center" vertical="center"/>
    </xf>
    <xf numFmtId="165" fontId="1673" fillId="0" borderId="2" xfId="0" applyNumberFormat="1" applyFont="1" applyBorder="1" applyAlignment="1">
      <alignment horizontal="center" vertical="center"/>
    </xf>
    <xf numFmtId="164" fontId="1674" fillId="0" borderId="2" xfId="0" applyNumberFormat="1" applyFont="1" applyBorder="1" applyAlignment="1">
      <alignment horizontal="center" vertical="center"/>
    </xf>
    <xf numFmtId="164" fontId="1675" fillId="0" borderId="2" xfId="0" applyNumberFormat="1" applyFont="1" applyBorder="1" applyAlignment="1">
      <alignment horizontal="center" vertical="center" wrapText="1"/>
    </xf>
    <xf numFmtId="4" fontId="1676" fillId="0" borderId="2" xfId="0" applyNumberFormat="1" applyFont="1" applyBorder="1" applyAlignment="1">
      <alignment horizontal="center" vertical="center"/>
    </xf>
    <xf numFmtId="164" fontId="1677" fillId="0" borderId="2" xfId="0" applyNumberFormat="1" applyFont="1" applyBorder="1" applyAlignment="1">
      <alignment horizontal="center" vertical="center"/>
    </xf>
    <xf numFmtId="0" fontId="1678" fillId="0" borderId="2" xfId="0" applyFont="1" applyBorder="1" applyAlignment="1">
      <alignment horizontal="center" vertical="center" wrapText="1"/>
    </xf>
    <xf numFmtId="4" fontId="1679" fillId="0" borderId="2" xfId="0" applyNumberFormat="1" applyFont="1" applyBorder="1" applyAlignment="1">
      <alignment horizontal="center" vertical="center"/>
    </xf>
    <xf numFmtId="164" fontId="1680" fillId="0" borderId="2" xfId="0" applyNumberFormat="1" applyFont="1" applyBorder="1" applyAlignment="1">
      <alignment horizontal="center" vertical="center"/>
    </xf>
    <xf numFmtId="164" fontId="1681" fillId="0" borderId="2" xfId="0" applyNumberFormat="1" applyFont="1" applyBorder="1" applyAlignment="1">
      <alignment horizontal="center" vertical="center"/>
    </xf>
    <xf numFmtId="165" fontId="1682" fillId="0" borderId="2" xfId="0" applyNumberFormat="1" applyFont="1" applyBorder="1" applyAlignment="1">
      <alignment horizontal="center" vertical="center"/>
    </xf>
    <xf numFmtId="164" fontId="1683" fillId="0" borderId="2" xfId="0" applyNumberFormat="1" applyFont="1" applyBorder="1" applyAlignment="1">
      <alignment horizontal="center" vertical="center"/>
    </xf>
    <xf numFmtId="164" fontId="1684" fillId="0" borderId="2" xfId="0" applyNumberFormat="1" applyFont="1" applyBorder="1" applyAlignment="1">
      <alignment horizontal="center" vertical="center" wrapText="1"/>
    </xf>
    <xf numFmtId="4" fontId="1685" fillId="0" borderId="2" xfId="0" applyNumberFormat="1" applyFont="1" applyBorder="1" applyAlignment="1">
      <alignment horizontal="center" vertical="center"/>
    </xf>
    <xf numFmtId="164" fontId="1686" fillId="0" borderId="2" xfId="0" applyNumberFormat="1" applyFont="1" applyBorder="1" applyAlignment="1">
      <alignment horizontal="center" vertical="center"/>
    </xf>
    <xf numFmtId="0" fontId="1687" fillId="0" borderId="2" xfId="0" applyFont="1" applyBorder="1" applyAlignment="1">
      <alignment horizontal="center" vertical="center" wrapText="1"/>
    </xf>
    <xf numFmtId="4" fontId="1688" fillId="0" borderId="2" xfId="0" applyNumberFormat="1" applyFont="1" applyBorder="1" applyAlignment="1">
      <alignment horizontal="center" vertical="center"/>
    </xf>
    <xf numFmtId="164" fontId="1689" fillId="0" borderId="2" xfId="0" applyNumberFormat="1" applyFont="1" applyBorder="1" applyAlignment="1">
      <alignment horizontal="center" vertical="center"/>
    </xf>
    <xf numFmtId="164" fontId="1690" fillId="0" borderId="2" xfId="0" applyNumberFormat="1" applyFont="1" applyBorder="1" applyAlignment="1">
      <alignment horizontal="center" vertical="center"/>
    </xf>
    <xf numFmtId="165" fontId="1691" fillId="0" borderId="2" xfId="0" applyNumberFormat="1" applyFont="1" applyBorder="1" applyAlignment="1">
      <alignment horizontal="center" vertical="center"/>
    </xf>
    <xf numFmtId="164" fontId="1692" fillId="0" borderId="2" xfId="0" applyNumberFormat="1" applyFont="1" applyBorder="1" applyAlignment="1">
      <alignment horizontal="center" vertical="center"/>
    </xf>
    <xf numFmtId="164" fontId="1693" fillId="0" borderId="2" xfId="0" applyNumberFormat="1" applyFont="1" applyBorder="1" applyAlignment="1">
      <alignment horizontal="center" vertical="center" wrapText="1"/>
    </xf>
    <xf numFmtId="4" fontId="1694" fillId="0" borderId="2" xfId="0" applyNumberFormat="1" applyFont="1" applyBorder="1" applyAlignment="1">
      <alignment horizontal="center" vertical="center"/>
    </xf>
    <xf numFmtId="164" fontId="1695" fillId="0" borderId="2" xfId="0" applyNumberFormat="1" applyFont="1" applyBorder="1" applyAlignment="1">
      <alignment horizontal="center" vertical="center"/>
    </xf>
    <xf numFmtId="0" fontId="1696" fillId="0" borderId="2" xfId="0" applyFont="1" applyBorder="1" applyAlignment="1">
      <alignment horizontal="center" vertical="center" wrapText="1"/>
    </xf>
    <xf numFmtId="4" fontId="1697" fillId="0" borderId="2" xfId="0" applyNumberFormat="1" applyFont="1" applyBorder="1" applyAlignment="1">
      <alignment horizontal="center" vertical="center"/>
    </xf>
    <xf numFmtId="164" fontId="1698" fillId="0" borderId="2" xfId="0" applyNumberFormat="1" applyFont="1" applyBorder="1" applyAlignment="1">
      <alignment horizontal="center" vertical="center"/>
    </xf>
    <xf numFmtId="164" fontId="1699" fillId="0" borderId="2" xfId="0" applyNumberFormat="1" applyFont="1" applyBorder="1" applyAlignment="1">
      <alignment horizontal="center" vertical="center"/>
    </xf>
    <xf numFmtId="165" fontId="1700" fillId="0" borderId="2" xfId="0" applyNumberFormat="1" applyFont="1" applyBorder="1" applyAlignment="1">
      <alignment horizontal="center" vertical="center"/>
    </xf>
    <xf numFmtId="164" fontId="1701" fillId="0" borderId="2" xfId="0" applyNumberFormat="1" applyFont="1" applyBorder="1" applyAlignment="1">
      <alignment horizontal="center" vertical="center"/>
    </xf>
    <xf numFmtId="164" fontId="1702" fillId="0" borderId="2" xfId="0" applyNumberFormat="1" applyFont="1" applyBorder="1" applyAlignment="1">
      <alignment horizontal="center" vertical="center" wrapText="1"/>
    </xf>
    <xf numFmtId="4" fontId="1703" fillId="0" borderId="2" xfId="0" applyNumberFormat="1" applyFont="1" applyBorder="1" applyAlignment="1">
      <alignment horizontal="center" vertical="center"/>
    </xf>
    <xf numFmtId="164" fontId="1704" fillId="0" borderId="2" xfId="0" applyNumberFormat="1" applyFont="1" applyBorder="1" applyAlignment="1">
      <alignment horizontal="center" vertical="center"/>
    </xf>
    <xf numFmtId="0" fontId="1705" fillId="0" borderId="2" xfId="0" applyFont="1" applyBorder="1" applyAlignment="1">
      <alignment horizontal="center" vertical="center" wrapText="1"/>
    </xf>
    <xf numFmtId="4" fontId="1706" fillId="0" borderId="2" xfId="0" applyNumberFormat="1" applyFont="1" applyBorder="1" applyAlignment="1">
      <alignment horizontal="center" vertical="center"/>
    </xf>
    <xf numFmtId="164" fontId="1707" fillId="0" borderId="2" xfId="0" applyNumberFormat="1" applyFont="1" applyBorder="1" applyAlignment="1">
      <alignment horizontal="center" vertical="center"/>
    </xf>
    <xf numFmtId="164" fontId="1708" fillId="0" borderId="2" xfId="0" applyNumberFormat="1" applyFont="1" applyBorder="1" applyAlignment="1">
      <alignment horizontal="center" vertical="center"/>
    </xf>
    <xf numFmtId="165" fontId="1709" fillId="0" borderId="2" xfId="0" applyNumberFormat="1" applyFont="1" applyBorder="1" applyAlignment="1">
      <alignment horizontal="center" vertical="center"/>
    </xf>
    <xf numFmtId="164" fontId="1710" fillId="0" borderId="2" xfId="0" applyNumberFormat="1" applyFont="1" applyBorder="1" applyAlignment="1">
      <alignment horizontal="center" vertical="center"/>
    </xf>
    <xf numFmtId="164" fontId="1711" fillId="0" borderId="2" xfId="0" applyNumberFormat="1" applyFont="1" applyBorder="1" applyAlignment="1">
      <alignment horizontal="center" vertical="center" wrapText="1"/>
    </xf>
    <xf numFmtId="4" fontId="1712" fillId="0" borderId="2" xfId="0" applyNumberFormat="1" applyFont="1" applyBorder="1" applyAlignment="1">
      <alignment horizontal="center" vertical="center"/>
    </xf>
    <xf numFmtId="164" fontId="1713" fillId="0" borderId="2" xfId="0" applyNumberFormat="1" applyFont="1" applyBorder="1" applyAlignment="1">
      <alignment horizontal="center" vertical="center"/>
    </xf>
    <xf numFmtId="0" fontId="1714" fillId="0" borderId="2" xfId="0" applyFont="1" applyBorder="1" applyAlignment="1">
      <alignment horizontal="center" vertical="center" wrapText="1"/>
    </xf>
    <xf numFmtId="4" fontId="1715" fillId="0" borderId="2" xfId="0" applyNumberFormat="1" applyFont="1" applyBorder="1" applyAlignment="1">
      <alignment horizontal="center" vertical="center"/>
    </xf>
    <xf numFmtId="164" fontId="1716" fillId="0" borderId="2" xfId="0" applyNumberFormat="1" applyFont="1" applyBorder="1" applyAlignment="1">
      <alignment horizontal="center" vertical="center"/>
    </xf>
    <xf numFmtId="164" fontId="1717" fillId="0" borderId="2" xfId="0" applyNumberFormat="1" applyFont="1" applyBorder="1" applyAlignment="1">
      <alignment horizontal="center" vertical="center"/>
    </xf>
    <xf numFmtId="165" fontId="1718" fillId="0" borderId="2" xfId="0" applyNumberFormat="1" applyFont="1" applyBorder="1" applyAlignment="1">
      <alignment horizontal="center" vertical="center"/>
    </xf>
    <xf numFmtId="164" fontId="1719" fillId="0" borderId="2" xfId="0" applyNumberFormat="1" applyFont="1" applyBorder="1" applyAlignment="1">
      <alignment horizontal="center" vertical="center"/>
    </xf>
    <xf numFmtId="164" fontId="1720" fillId="0" borderId="2" xfId="0" applyNumberFormat="1" applyFont="1" applyBorder="1" applyAlignment="1">
      <alignment horizontal="center" vertical="center" wrapText="1"/>
    </xf>
    <xf numFmtId="4" fontId="1721" fillId="0" borderId="2" xfId="0" applyNumberFormat="1" applyFont="1" applyBorder="1" applyAlignment="1">
      <alignment horizontal="center" vertical="center"/>
    </xf>
    <xf numFmtId="164" fontId="1722" fillId="0" borderId="2" xfId="0" applyNumberFormat="1" applyFont="1" applyBorder="1" applyAlignment="1">
      <alignment horizontal="center" vertical="center"/>
    </xf>
    <xf numFmtId="0" fontId="1723" fillId="0" borderId="2" xfId="0" applyFont="1" applyBorder="1" applyAlignment="1">
      <alignment horizontal="center" vertical="center" wrapText="1"/>
    </xf>
    <xf numFmtId="4" fontId="1724" fillId="0" borderId="2" xfId="0" applyNumberFormat="1" applyFont="1" applyBorder="1" applyAlignment="1">
      <alignment horizontal="center" vertical="center"/>
    </xf>
    <xf numFmtId="164" fontId="1725" fillId="0" borderId="2" xfId="0" applyNumberFormat="1" applyFont="1" applyBorder="1" applyAlignment="1">
      <alignment horizontal="center" vertical="center"/>
    </xf>
    <xf numFmtId="164" fontId="1726" fillId="0" borderId="2" xfId="0" applyNumberFormat="1" applyFont="1" applyBorder="1" applyAlignment="1">
      <alignment horizontal="center" vertical="center"/>
    </xf>
    <xf numFmtId="165" fontId="1727" fillId="0" borderId="2" xfId="0" applyNumberFormat="1" applyFont="1" applyBorder="1" applyAlignment="1">
      <alignment horizontal="center" vertical="center"/>
    </xf>
    <xf numFmtId="164" fontId="1728" fillId="0" borderId="2" xfId="0" applyNumberFormat="1" applyFont="1" applyBorder="1" applyAlignment="1">
      <alignment horizontal="center" vertical="center"/>
    </xf>
    <xf numFmtId="164" fontId="1729" fillId="0" borderId="2" xfId="0" applyNumberFormat="1" applyFont="1" applyBorder="1" applyAlignment="1">
      <alignment horizontal="center" vertical="center" wrapText="1"/>
    </xf>
    <xf numFmtId="4" fontId="1730" fillId="0" borderId="2" xfId="0" applyNumberFormat="1" applyFont="1" applyBorder="1" applyAlignment="1">
      <alignment horizontal="center" vertical="center"/>
    </xf>
    <xf numFmtId="164" fontId="1731" fillId="0" borderId="2" xfId="0" applyNumberFormat="1" applyFont="1" applyBorder="1" applyAlignment="1">
      <alignment horizontal="center" vertical="center"/>
    </xf>
    <xf numFmtId="0" fontId="1732" fillId="0" borderId="2" xfId="0" applyFont="1" applyBorder="1" applyAlignment="1">
      <alignment horizontal="center" vertical="center" wrapText="1"/>
    </xf>
    <xf numFmtId="4" fontId="1733" fillId="0" borderId="2" xfId="0" applyNumberFormat="1" applyFont="1" applyBorder="1" applyAlignment="1">
      <alignment horizontal="center" vertical="center"/>
    </xf>
    <xf numFmtId="164" fontId="1734" fillId="0" borderId="2" xfId="0" applyNumberFormat="1" applyFont="1" applyBorder="1" applyAlignment="1">
      <alignment horizontal="center" vertical="center"/>
    </xf>
    <xf numFmtId="164" fontId="1735" fillId="0" borderId="2" xfId="0" applyNumberFormat="1" applyFont="1" applyBorder="1" applyAlignment="1">
      <alignment horizontal="center" vertical="center"/>
    </xf>
    <xf numFmtId="165" fontId="1736" fillId="0" borderId="2" xfId="0" applyNumberFormat="1" applyFont="1" applyBorder="1" applyAlignment="1">
      <alignment horizontal="center" vertical="center"/>
    </xf>
    <xf numFmtId="164" fontId="1737" fillId="0" borderId="2" xfId="0" applyNumberFormat="1" applyFont="1" applyBorder="1" applyAlignment="1">
      <alignment horizontal="center" vertical="center"/>
    </xf>
    <xf numFmtId="164" fontId="1738" fillId="0" borderId="2" xfId="0" applyNumberFormat="1" applyFont="1" applyBorder="1" applyAlignment="1">
      <alignment horizontal="center" vertical="center" wrapText="1"/>
    </xf>
    <xf numFmtId="4" fontId="1739" fillId="0" borderId="2" xfId="0" applyNumberFormat="1" applyFont="1" applyBorder="1" applyAlignment="1">
      <alignment horizontal="center" vertical="center"/>
    </xf>
    <xf numFmtId="164" fontId="1740" fillId="0" borderId="2" xfId="0" applyNumberFormat="1" applyFont="1" applyBorder="1" applyAlignment="1">
      <alignment horizontal="center" vertical="center"/>
    </xf>
    <xf numFmtId="0" fontId="1741" fillId="0" borderId="2" xfId="0" applyFont="1" applyBorder="1" applyAlignment="1">
      <alignment horizontal="center" vertical="center" wrapText="1"/>
    </xf>
    <xf numFmtId="4" fontId="1742" fillId="0" borderId="2" xfId="0" applyNumberFormat="1" applyFont="1" applyBorder="1" applyAlignment="1">
      <alignment horizontal="center" vertical="center"/>
    </xf>
    <xf numFmtId="164" fontId="1743" fillId="0" borderId="2" xfId="0" applyNumberFormat="1" applyFont="1" applyBorder="1" applyAlignment="1">
      <alignment horizontal="center" vertical="center"/>
    </xf>
    <xf numFmtId="164" fontId="1744" fillId="0" borderId="2" xfId="0" applyNumberFormat="1" applyFont="1" applyBorder="1" applyAlignment="1">
      <alignment horizontal="center" vertical="center"/>
    </xf>
    <xf numFmtId="165" fontId="1745" fillId="0" borderId="2" xfId="0" applyNumberFormat="1" applyFont="1" applyBorder="1" applyAlignment="1">
      <alignment horizontal="center" vertical="center"/>
    </xf>
    <xf numFmtId="164" fontId="1746" fillId="0" borderId="2" xfId="0" applyNumberFormat="1" applyFont="1" applyBorder="1" applyAlignment="1">
      <alignment horizontal="center" vertical="center"/>
    </xf>
    <xf numFmtId="164" fontId="1747" fillId="0" borderId="2" xfId="0" applyNumberFormat="1" applyFont="1" applyBorder="1" applyAlignment="1">
      <alignment horizontal="center" vertical="center" wrapText="1"/>
    </xf>
    <xf numFmtId="4" fontId="1748" fillId="0" borderId="2" xfId="0" applyNumberFormat="1" applyFont="1" applyBorder="1" applyAlignment="1">
      <alignment horizontal="center" vertical="center"/>
    </xf>
    <xf numFmtId="164" fontId="1749" fillId="0" borderId="2" xfId="0" applyNumberFormat="1" applyFont="1" applyBorder="1" applyAlignment="1">
      <alignment horizontal="center" vertical="center"/>
    </xf>
    <xf numFmtId="0" fontId="1750" fillId="0" borderId="2" xfId="0" applyFont="1" applyBorder="1" applyAlignment="1">
      <alignment horizontal="center" vertical="center" wrapText="1"/>
    </xf>
    <xf numFmtId="4" fontId="1751" fillId="0" borderId="2" xfId="0" applyNumberFormat="1" applyFont="1" applyBorder="1" applyAlignment="1">
      <alignment horizontal="center" vertical="center"/>
    </xf>
    <xf numFmtId="164" fontId="1752" fillId="0" borderId="2" xfId="0" applyNumberFormat="1" applyFont="1" applyBorder="1" applyAlignment="1">
      <alignment horizontal="center" vertical="center"/>
    </xf>
    <xf numFmtId="164" fontId="1753" fillId="0" borderId="2" xfId="0" applyNumberFormat="1" applyFont="1" applyBorder="1" applyAlignment="1">
      <alignment horizontal="center" vertical="center"/>
    </xf>
    <xf numFmtId="165" fontId="1754" fillId="0" borderId="2" xfId="0" applyNumberFormat="1" applyFont="1" applyBorder="1" applyAlignment="1">
      <alignment horizontal="center" vertical="center"/>
    </xf>
    <xf numFmtId="164" fontId="1755" fillId="0" borderId="2" xfId="0" applyNumberFormat="1" applyFont="1" applyBorder="1" applyAlignment="1">
      <alignment horizontal="center" vertical="center"/>
    </xf>
    <xf numFmtId="164" fontId="1756" fillId="0" borderId="2" xfId="0" applyNumberFormat="1" applyFont="1" applyBorder="1" applyAlignment="1">
      <alignment horizontal="center" vertical="center" wrapText="1"/>
    </xf>
    <xf numFmtId="4" fontId="1757" fillId="0" borderId="2" xfId="0" applyNumberFormat="1" applyFont="1" applyBorder="1" applyAlignment="1">
      <alignment horizontal="center" vertical="center"/>
    </xf>
    <xf numFmtId="164" fontId="1758" fillId="0" borderId="2" xfId="0" applyNumberFormat="1" applyFont="1" applyBorder="1" applyAlignment="1">
      <alignment horizontal="center" vertical="center"/>
    </xf>
    <xf numFmtId="0" fontId="1759" fillId="0" borderId="2" xfId="0" applyFont="1" applyBorder="1" applyAlignment="1">
      <alignment horizontal="center" vertical="center" wrapText="1"/>
    </xf>
    <xf numFmtId="4" fontId="1760" fillId="0" borderId="2" xfId="0" applyNumberFormat="1" applyFont="1" applyBorder="1" applyAlignment="1">
      <alignment horizontal="center" vertical="center"/>
    </xf>
    <xf numFmtId="164" fontId="1761" fillId="0" borderId="2" xfId="0" applyNumberFormat="1" applyFont="1" applyBorder="1" applyAlignment="1">
      <alignment horizontal="center" vertical="center"/>
    </xf>
    <xf numFmtId="164" fontId="1762" fillId="0" borderId="2" xfId="0" applyNumberFormat="1" applyFont="1" applyBorder="1" applyAlignment="1">
      <alignment horizontal="center" vertical="center"/>
    </xf>
    <xf numFmtId="165" fontId="1763" fillId="0" borderId="2" xfId="0" applyNumberFormat="1" applyFont="1" applyBorder="1" applyAlignment="1">
      <alignment horizontal="center" vertical="center"/>
    </xf>
    <xf numFmtId="164" fontId="1764" fillId="0" borderId="2" xfId="0" applyNumberFormat="1" applyFont="1" applyBorder="1" applyAlignment="1">
      <alignment horizontal="center" vertical="center"/>
    </xf>
    <xf numFmtId="164" fontId="1765" fillId="0" borderId="2" xfId="0" applyNumberFormat="1" applyFont="1" applyBorder="1" applyAlignment="1">
      <alignment horizontal="center" vertical="center" wrapText="1"/>
    </xf>
    <xf numFmtId="4" fontId="1766" fillId="0" borderId="2" xfId="0" applyNumberFormat="1" applyFont="1" applyBorder="1" applyAlignment="1">
      <alignment horizontal="center" vertical="center"/>
    </xf>
    <xf numFmtId="164" fontId="1767" fillId="0" borderId="2" xfId="0" applyNumberFormat="1" applyFont="1" applyBorder="1" applyAlignment="1">
      <alignment horizontal="center" vertical="center"/>
    </xf>
    <xf numFmtId="0" fontId="1768" fillId="0" borderId="2" xfId="0" applyFont="1" applyBorder="1" applyAlignment="1">
      <alignment horizontal="center" vertical="center" wrapText="1"/>
    </xf>
    <xf numFmtId="4" fontId="1769" fillId="0" borderId="2" xfId="0" applyNumberFormat="1" applyFont="1" applyBorder="1" applyAlignment="1">
      <alignment horizontal="center" vertical="center"/>
    </xf>
    <xf numFmtId="164" fontId="1770" fillId="0" borderId="2" xfId="0" applyNumberFormat="1" applyFont="1" applyBorder="1" applyAlignment="1">
      <alignment horizontal="center" vertical="center"/>
    </xf>
    <xf numFmtId="164" fontId="1771" fillId="0" borderId="2" xfId="0" applyNumberFormat="1" applyFont="1" applyBorder="1" applyAlignment="1">
      <alignment horizontal="center" vertical="center"/>
    </xf>
    <xf numFmtId="165" fontId="1772" fillId="0" borderId="2" xfId="0" applyNumberFormat="1" applyFont="1" applyBorder="1" applyAlignment="1">
      <alignment horizontal="center" vertical="center"/>
    </xf>
    <xf numFmtId="164" fontId="1773" fillId="0" borderId="2" xfId="0" applyNumberFormat="1" applyFont="1" applyBorder="1" applyAlignment="1">
      <alignment horizontal="center" vertical="center"/>
    </xf>
    <xf numFmtId="164" fontId="1774" fillId="0" borderId="2" xfId="0" applyNumberFormat="1" applyFont="1" applyBorder="1" applyAlignment="1">
      <alignment horizontal="center" vertical="center" wrapText="1"/>
    </xf>
    <xf numFmtId="4" fontId="1775" fillId="0" borderId="2" xfId="0" applyNumberFormat="1" applyFont="1" applyBorder="1" applyAlignment="1">
      <alignment horizontal="center" vertical="center"/>
    </xf>
    <xf numFmtId="164" fontId="1776" fillId="0" borderId="2" xfId="0" applyNumberFormat="1" applyFont="1" applyBorder="1" applyAlignment="1">
      <alignment horizontal="center" vertical="center"/>
    </xf>
    <xf numFmtId="0" fontId="1777" fillId="0" borderId="2" xfId="0" applyFont="1" applyBorder="1" applyAlignment="1">
      <alignment horizontal="center" vertical="center" wrapText="1"/>
    </xf>
    <xf numFmtId="4" fontId="1778" fillId="0" borderId="2" xfId="0" applyNumberFormat="1" applyFont="1" applyBorder="1" applyAlignment="1">
      <alignment horizontal="center" vertical="center"/>
    </xf>
    <xf numFmtId="164" fontId="1779" fillId="0" borderId="2" xfId="0" applyNumberFormat="1" applyFont="1" applyBorder="1" applyAlignment="1">
      <alignment horizontal="center" vertical="center"/>
    </xf>
    <xf numFmtId="164" fontId="1780" fillId="0" borderId="2" xfId="0" applyNumberFormat="1" applyFont="1" applyBorder="1" applyAlignment="1">
      <alignment horizontal="center" vertical="center"/>
    </xf>
    <xf numFmtId="165" fontId="1781" fillId="0" borderId="2" xfId="0" applyNumberFormat="1" applyFont="1" applyBorder="1" applyAlignment="1">
      <alignment horizontal="center" vertical="center"/>
    </xf>
    <xf numFmtId="164" fontId="1782" fillId="0" borderId="2" xfId="0" applyNumberFormat="1" applyFont="1" applyBorder="1" applyAlignment="1">
      <alignment horizontal="center" vertical="center"/>
    </xf>
    <xf numFmtId="164" fontId="1783" fillId="0" borderId="2" xfId="0" applyNumberFormat="1" applyFont="1" applyBorder="1" applyAlignment="1">
      <alignment horizontal="center" vertical="center" wrapText="1"/>
    </xf>
    <xf numFmtId="4" fontId="1784" fillId="0" borderId="2" xfId="0" applyNumberFormat="1" applyFont="1" applyBorder="1" applyAlignment="1">
      <alignment horizontal="center" vertical="center"/>
    </xf>
    <xf numFmtId="164" fontId="1785" fillId="0" borderId="2" xfId="0" applyNumberFormat="1" applyFont="1" applyBorder="1" applyAlignment="1">
      <alignment horizontal="center" vertical="center"/>
    </xf>
    <xf numFmtId="0" fontId="1786" fillId="0" borderId="2" xfId="0" applyFont="1" applyBorder="1" applyAlignment="1">
      <alignment horizontal="center" vertical="center" wrapText="1"/>
    </xf>
    <xf numFmtId="4" fontId="1787" fillId="0" borderId="2" xfId="0" applyNumberFormat="1" applyFont="1" applyBorder="1" applyAlignment="1">
      <alignment horizontal="center" vertical="center"/>
    </xf>
    <xf numFmtId="164" fontId="1788" fillId="0" borderId="2" xfId="0" applyNumberFormat="1" applyFont="1" applyBorder="1" applyAlignment="1">
      <alignment horizontal="center" vertical="center"/>
    </xf>
    <xf numFmtId="164" fontId="1789" fillId="0" borderId="2" xfId="0" applyNumberFormat="1" applyFont="1" applyBorder="1" applyAlignment="1">
      <alignment horizontal="center" vertical="center"/>
    </xf>
    <xf numFmtId="165" fontId="1790" fillId="0" borderId="2" xfId="0" applyNumberFormat="1" applyFont="1" applyBorder="1" applyAlignment="1">
      <alignment horizontal="center" vertical="center"/>
    </xf>
    <xf numFmtId="164" fontId="1791" fillId="0" borderId="2" xfId="0" applyNumberFormat="1" applyFont="1" applyBorder="1" applyAlignment="1">
      <alignment horizontal="center" vertical="center"/>
    </xf>
    <xf numFmtId="164" fontId="1792" fillId="0" borderId="2" xfId="0" applyNumberFormat="1" applyFont="1" applyBorder="1" applyAlignment="1">
      <alignment horizontal="center" vertical="center" wrapText="1"/>
    </xf>
    <xf numFmtId="4" fontId="1793" fillId="0" borderId="2" xfId="0" applyNumberFormat="1" applyFont="1" applyBorder="1" applyAlignment="1">
      <alignment horizontal="center" vertical="center"/>
    </xf>
    <xf numFmtId="164" fontId="1794" fillId="0" borderId="2" xfId="0" applyNumberFormat="1" applyFont="1" applyBorder="1" applyAlignment="1">
      <alignment horizontal="center" vertical="center"/>
    </xf>
    <xf numFmtId="0" fontId="1795" fillId="0" borderId="2" xfId="0" applyFont="1" applyBorder="1" applyAlignment="1">
      <alignment horizontal="center" vertical="center" wrapText="1"/>
    </xf>
    <xf numFmtId="4" fontId="1796" fillId="0" borderId="2" xfId="0" applyNumberFormat="1" applyFont="1" applyBorder="1" applyAlignment="1">
      <alignment horizontal="center" vertical="center"/>
    </xf>
    <xf numFmtId="164" fontId="1797" fillId="0" borderId="2" xfId="0" applyNumberFormat="1" applyFont="1" applyBorder="1" applyAlignment="1">
      <alignment horizontal="center" vertical="center"/>
    </xf>
    <xf numFmtId="164" fontId="1798" fillId="0" borderId="2" xfId="0" applyNumberFormat="1" applyFont="1" applyBorder="1" applyAlignment="1">
      <alignment horizontal="center" vertical="center"/>
    </xf>
    <xf numFmtId="165" fontId="1799" fillId="0" borderId="2" xfId="0" applyNumberFormat="1" applyFont="1" applyBorder="1" applyAlignment="1">
      <alignment horizontal="center" vertical="center"/>
    </xf>
    <xf numFmtId="164" fontId="1800" fillId="0" borderId="2" xfId="0" applyNumberFormat="1" applyFont="1" applyBorder="1" applyAlignment="1">
      <alignment horizontal="center" vertical="center"/>
    </xf>
    <xf numFmtId="164" fontId="1801" fillId="0" borderId="2" xfId="0" applyNumberFormat="1" applyFont="1" applyBorder="1" applyAlignment="1">
      <alignment horizontal="center" vertical="center" wrapText="1"/>
    </xf>
    <xf numFmtId="4" fontId="1802" fillId="0" borderId="2" xfId="0" applyNumberFormat="1" applyFont="1" applyBorder="1" applyAlignment="1">
      <alignment horizontal="center" vertical="center"/>
    </xf>
    <xf numFmtId="164" fontId="1803" fillId="0" borderId="2" xfId="0" applyNumberFormat="1" applyFont="1" applyBorder="1" applyAlignment="1">
      <alignment horizontal="center" vertical="center"/>
    </xf>
    <xf numFmtId="0" fontId="1804" fillId="0" borderId="2" xfId="0" applyFont="1" applyBorder="1" applyAlignment="1">
      <alignment horizontal="center" vertical="center" wrapText="1"/>
    </xf>
    <xf numFmtId="4" fontId="1805" fillId="0" borderId="2" xfId="0" applyNumberFormat="1" applyFont="1" applyBorder="1" applyAlignment="1">
      <alignment horizontal="center" vertical="center"/>
    </xf>
    <xf numFmtId="164" fontId="1806" fillId="0" borderId="2" xfId="0" applyNumberFormat="1" applyFont="1" applyBorder="1" applyAlignment="1">
      <alignment horizontal="center" vertical="center"/>
    </xf>
    <xf numFmtId="164" fontId="1807" fillId="0" borderId="2" xfId="0" applyNumberFormat="1" applyFont="1" applyBorder="1" applyAlignment="1">
      <alignment horizontal="center" vertical="center"/>
    </xf>
    <xf numFmtId="165" fontId="1808" fillId="0" borderId="2" xfId="0" applyNumberFormat="1" applyFont="1" applyBorder="1" applyAlignment="1">
      <alignment horizontal="center" vertical="center"/>
    </xf>
    <xf numFmtId="164" fontId="1809" fillId="0" borderId="2" xfId="0" applyNumberFormat="1" applyFont="1" applyBorder="1" applyAlignment="1">
      <alignment horizontal="center" vertical="center"/>
    </xf>
    <xf numFmtId="164" fontId="1810" fillId="0" borderId="2" xfId="0" applyNumberFormat="1" applyFont="1" applyBorder="1" applyAlignment="1">
      <alignment horizontal="center" vertical="center" wrapText="1"/>
    </xf>
    <xf numFmtId="4" fontId="1811" fillId="0" borderId="2" xfId="0" applyNumberFormat="1" applyFont="1" applyBorder="1" applyAlignment="1">
      <alignment horizontal="center" vertical="center"/>
    </xf>
    <xf numFmtId="164" fontId="1812" fillId="0" borderId="2" xfId="0" applyNumberFormat="1" applyFont="1" applyBorder="1" applyAlignment="1">
      <alignment horizontal="center" vertical="center"/>
    </xf>
    <xf numFmtId="0" fontId="1813" fillId="0" borderId="2" xfId="0" applyFont="1" applyBorder="1" applyAlignment="1">
      <alignment horizontal="center" vertical="center" wrapText="1"/>
    </xf>
    <xf numFmtId="4" fontId="1814" fillId="0" borderId="2" xfId="0" applyNumberFormat="1" applyFont="1" applyBorder="1" applyAlignment="1">
      <alignment horizontal="center" vertical="center"/>
    </xf>
    <xf numFmtId="164" fontId="1815" fillId="0" borderId="2" xfId="0" applyNumberFormat="1" applyFont="1" applyBorder="1" applyAlignment="1">
      <alignment horizontal="center" vertical="center"/>
    </xf>
    <xf numFmtId="164" fontId="1816" fillId="0" borderId="2" xfId="0" applyNumberFormat="1" applyFont="1" applyBorder="1" applyAlignment="1">
      <alignment horizontal="center" vertical="center"/>
    </xf>
    <xf numFmtId="165" fontId="1817" fillId="0" borderId="2" xfId="0" applyNumberFormat="1" applyFont="1" applyBorder="1" applyAlignment="1">
      <alignment horizontal="center" vertical="center"/>
    </xf>
    <xf numFmtId="164" fontId="1818" fillId="0" borderId="2" xfId="0" applyNumberFormat="1" applyFont="1" applyBorder="1" applyAlignment="1">
      <alignment horizontal="center" vertical="center"/>
    </xf>
    <xf numFmtId="164" fontId="1819" fillId="0" borderId="2" xfId="0" applyNumberFormat="1" applyFont="1" applyBorder="1" applyAlignment="1">
      <alignment horizontal="center" vertical="center" wrapText="1"/>
    </xf>
    <xf numFmtId="4" fontId="1820" fillId="0" borderId="2" xfId="0" applyNumberFormat="1" applyFont="1" applyBorder="1" applyAlignment="1">
      <alignment horizontal="center" vertical="center"/>
    </xf>
    <xf numFmtId="164" fontId="1821" fillId="0" borderId="2" xfId="0" applyNumberFormat="1" applyFont="1" applyBorder="1" applyAlignment="1">
      <alignment horizontal="center" vertical="center"/>
    </xf>
    <xf numFmtId="0" fontId="1822" fillId="0" borderId="2" xfId="0" applyFont="1" applyBorder="1" applyAlignment="1">
      <alignment horizontal="center" vertical="center" wrapText="1"/>
    </xf>
    <xf numFmtId="4" fontId="1823" fillId="0" borderId="2" xfId="0" applyNumberFormat="1" applyFont="1" applyBorder="1" applyAlignment="1">
      <alignment horizontal="center" vertical="center"/>
    </xf>
    <xf numFmtId="164" fontId="1824" fillId="0" borderId="2" xfId="0" applyNumberFormat="1" applyFont="1" applyBorder="1" applyAlignment="1">
      <alignment horizontal="center" vertical="center"/>
    </xf>
    <xf numFmtId="164" fontId="1825" fillId="0" borderId="2" xfId="0" applyNumberFormat="1" applyFont="1" applyBorder="1" applyAlignment="1">
      <alignment horizontal="center" vertical="center"/>
    </xf>
    <xf numFmtId="165" fontId="1826" fillId="0" borderId="2" xfId="0" applyNumberFormat="1" applyFont="1" applyBorder="1" applyAlignment="1">
      <alignment horizontal="center" vertical="center"/>
    </xf>
    <xf numFmtId="164" fontId="1827" fillId="0" borderId="2" xfId="0" applyNumberFormat="1" applyFont="1" applyBorder="1" applyAlignment="1">
      <alignment horizontal="center" vertical="center"/>
    </xf>
    <xf numFmtId="164" fontId="1828" fillId="0" borderId="2" xfId="0" applyNumberFormat="1" applyFont="1" applyBorder="1" applyAlignment="1">
      <alignment horizontal="center" vertical="center" wrapText="1"/>
    </xf>
    <xf numFmtId="4" fontId="1829" fillId="0" borderId="2" xfId="0" applyNumberFormat="1" applyFont="1" applyBorder="1" applyAlignment="1">
      <alignment horizontal="center" vertical="center"/>
    </xf>
    <xf numFmtId="164" fontId="1830" fillId="0" borderId="2" xfId="0" applyNumberFormat="1" applyFont="1" applyBorder="1" applyAlignment="1">
      <alignment horizontal="center" vertical="center"/>
    </xf>
    <xf numFmtId="0" fontId="1831" fillId="0" borderId="2" xfId="0" applyFont="1" applyBorder="1" applyAlignment="1">
      <alignment horizontal="center" vertical="center" wrapText="1"/>
    </xf>
    <xf numFmtId="4" fontId="1832" fillId="0" borderId="2" xfId="0" applyNumberFormat="1" applyFont="1" applyBorder="1" applyAlignment="1">
      <alignment horizontal="center" vertical="center"/>
    </xf>
    <xf numFmtId="164" fontId="1833" fillId="0" borderId="2" xfId="0" applyNumberFormat="1" applyFont="1" applyBorder="1" applyAlignment="1">
      <alignment horizontal="center" vertical="center"/>
    </xf>
    <xf numFmtId="164" fontId="1834" fillId="0" borderId="2" xfId="0" applyNumberFormat="1" applyFont="1" applyBorder="1" applyAlignment="1">
      <alignment horizontal="center" vertical="center"/>
    </xf>
    <xf numFmtId="165" fontId="1835" fillId="0" borderId="2" xfId="0" applyNumberFormat="1" applyFont="1" applyBorder="1" applyAlignment="1">
      <alignment horizontal="center" vertical="center"/>
    </xf>
    <xf numFmtId="164" fontId="1836" fillId="0" borderId="2" xfId="0" applyNumberFormat="1" applyFont="1" applyBorder="1" applyAlignment="1">
      <alignment horizontal="center" vertical="center"/>
    </xf>
    <xf numFmtId="164" fontId="1837" fillId="0" borderId="2" xfId="0" applyNumberFormat="1" applyFont="1" applyBorder="1" applyAlignment="1">
      <alignment horizontal="center" vertical="center" wrapText="1"/>
    </xf>
    <xf numFmtId="4" fontId="1838" fillId="0" borderId="2" xfId="0" applyNumberFormat="1" applyFont="1" applyBorder="1" applyAlignment="1">
      <alignment horizontal="center" vertical="center"/>
    </xf>
    <xf numFmtId="164" fontId="1839" fillId="0" borderId="2" xfId="0" applyNumberFormat="1" applyFont="1" applyBorder="1" applyAlignment="1">
      <alignment horizontal="center" vertical="center"/>
    </xf>
    <xf numFmtId="0" fontId="1840" fillId="0" borderId="2" xfId="0" applyFont="1" applyBorder="1" applyAlignment="1">
      <alignment horizontal="center" vertical="center" wrapText="1"/>
    </xf>
    <xf numFmtId="4" fontId="1841" fillId="0" borderId="2" xfId="0" applyNumberFormat="1" applyFont="1" applyBorder="1" applyAlignment="1">
      <alignment horizontal="center" vertical="center"/>
    </xf>
    <xf numFmtId="164" fontId="1842" fillId="0" borderId="2" xfId="0" applyNumberFormat="1" applyFont="1" applyBorder="1" applyAlignment="1">
      <alignment horizontal="center" vertical="center"/>
    </xf>
    <xf numFmtId="164" fontId="1843" fillId="0" borderId="2" xfId="0" applyNumberFormat="1" applyFont="1" applyBorder="1" applyAlignment="1">
      <alignment horizontal="center" vertical="center"/>
    </xf>
    <xf numFmtId="165" fontId="1844" fillId="0" borderId="2" xfId="0" applyNumberFormat="1" applyFont="1" applyBorder="1" applyAlignment="1">
      <alignment horizontal="center" vertical="center"/>
    </xf>
    <xf numFmtId="164" fontId="1845" fillId="0" borderId="2" xfId="0" applyNumberFormat="1" applyFont="1" applyBorder="1" applyAlignment="1">
      <alignment horizontal="center" vertical="center"/>
    </xf>
    <xf numFmtId="164" fontId="1846" fillId="0" borderId="2" xfId="0" applyNumberFormat="1" applyFont="1" applyBorder="1" applyAlignment="1">
      <alignment horizontal="center" vertical="center" wrapText="1"/>
    </xf>
    <xf numFmtId="4" fontId="1847" fillId="0" borderId="2" xfId="0" applyNumberFormat="1" applyFont="1" applyBorder="1" applyAlignment="1">
      <alignment horizontal="center" vertical="center"/>
    </xf>
    <xf numFmtId="164" fontId="1848" fillId="0" borderId="2" xfId="0" applyNumberFormat="1" applyFont="1" applyBorder="1" applyAlignment="1">
      <alignment horizontal="center" vertical="center"/>
    </xf>
    <xf numFmtId="0" fontId="1849" fillId="0" borderId="2" xfId="0" applyFont="1" applyBorder="1" applyAlignment="1">
      <alignment horizontal="center" vertical="center" wrapText="1"/>
    </xf>
    <xf numFmtId="4" fontId="1850" fillId="0" borderId="2" xfId="0" applyNumberFormat="1" applyFont="1" applyBorder="1" applyAlignment="1">
      <alignment horizontal="center" vertical="center"/>
    </xf>
    <xf numFmtId="164" fontId="1851" fillId="0" borderId="2" xfId="0" applyNumberFormat="1" applyFont="1" applyBorder="1" applyAlignment="1">
      <alignment horizontal="center" vertical="center"/>
    </xf>
    <xf numFmtId="164" fontId="1852" fillId="0" borderId="2" xfId="0" applyNumberFormat="1" applyFont="1" applyBorder="1" applyAlignment="1">
      <alignment horizontal="center" vertical="center"/>
    </xf>
    <xf numFmtId="165" fontId="1853" fillId="0" borderId="2" xfId="0" applyNumberFormat="1" applyFont="1" applyBorder="1" applyAlignment="1">
      <alignment horizontal="center" vertical="center"/>
    </xf>
    <xf numFmtId="164" fontId="1854" fillId="0" borderId="2" xfId="0" applyNumberFormat="1" applyFont="1" applyBorder="1" applyAlignment="1">
      <alignment horizontal="center" vertical="center"/>
    </xf>
    <xf numFmtId="164" fontId="1855" fillId="0" borderId="2" xfId="0" applyNumberFormat="1" applyFont="1" applyBorder="1" applyAlignment="1">
      <alignment horizontal="center" vertical="center" wrapText="1"/>
    </xf>
    <xf numFmtId="4" fontId="1856" fillId="0" borderId="2" xfId="0" applyNumberFormat="1" applyFont="1" applyBorder="1" applyAlignment="1">
      <alignment horizontal="center" vertical="center"/>
    </xf>
    <xf numFmtId="164" fontId="1857" fillId="0" borderId="2" xfId="0" applyNumberFormat="1" applyFont="1" applyBorder="1" applyAlignment="1">
      <alignment horizontal="center" vertical="center"/>
    </xf>
    <xf numFmtId="0" fontId="1858" fillId="0" borderId="2" xfId="0" applyFont="1" applyBorder="1" applyAlignment="1">
      <alignment horizontal="center" vertical="center" wrapText="1"/>
    </xf>
    <xf numFmtId="4" fontId="1859" fillId="0" borderId="2" xfId="0" applyNumberFormat="1" applyFont="1" applyBorder="1" applyAlignment="1">
      <alignment horizontal="center" vertical="center"/>
    </xf>
    <xf numFmtId="164" fontId="1860" fillId="0" borderId="2" xfId="0" applyNumberFormat="1" applyFont="1" applyBorder="1" applyAlignment="1">
      <alignment horizontal="center" vertical="center"/>
    </xf>
    <xf numFmtId="164" fontId="1861" fillId="0" borderId="2" xfId="0" applyNumberFormat="1" applyFont="1" applyBorder="1" applyAlignment="1">
      <alignment horizontal="center" vertical="center"/>
    </xf>
    <xf numFmtId="165" fontId="1862" fillId="0" borderId="2" xfId="0" applyNumberFormat="1" applyFont="1" applyBorder="1" applyAlignment="1">
      <alignment horizontal="center" vertical="center"/>
    </xf>
    <xf numFmtId="164" fontId="1863" fillId="0" borderId="2" xfId="0" applyNumberFormat="1" applyFont="1" applyBorder="1" applyAlignment="1">
      <alignment horizontal="center" vertical="center"/>
    </xf>
    <xf numFmtId="164" fontId="1864" fillId="0" borderId="2" xfId="0" applyNumberFormat="1" applyFont="1" applyBorder="1" applyAlignment="1">
      <alignment horizontal="center" vertical="center" wrapText="1"/>
    </xf>
    <xf numFmtId="4" fontId="1865" fillId="0" borderId="2" xfId="0" applyNumberFormat="1" applyFont="1" applyBorder="1" applyAlignment="1">
      <alignment horizontal="center" vertical="center"/>
    </xf>
    <xf numFmtId="164" fontId="1866" fillId="0" borderId="2" xfId="0" applyNumberFormat="1" applyFont="1" applyBorder="1" applyAlignment="1">
      <alignment horizontal="center" vertical="center"/>
    </xf>
    <xf numFmtId="0" fontId="1867" fillId="0" borderId="2" xfId="0" applyFont="1" applyBorder="1" applyAlignment="1">
      <alignment horizontal="center" vertical="center" wrapText="1"/>
    </xf>
    <xf numFmtId="4" fontId="1868" fillId="0" borderId="2" xfId="0" applyNumberFormat="1" applyFont="1" applyBorder="1" applyAlignment="1">
      <alignment horizontal="center" vertical="center"/>
    </xf>
    <xf numFmtId="164" fontId="1869" fillId="0" borderId="2" xfId="0" applyNumberFormat="1" applyFont="1" applyBorder="1" applyAlignment="1">
      <alignment horizontal="center" vertical="center"/>
    </xf>
    <xf numFmtId="164" fontId="1870" fillId="0" borderId="2" xfId="0" applyNumberFormat="1" applyFont="1" applyBorder="1" applyAlignment="1">
      <alignment horizontal="center" vertical="center"/>
    </xf>
    <xf numFmtId="165" fontId="1871" fillId="0" borderId="2" xfId="0" applyNumberFormat="1" applyFont="1" applyBorder="1" applyAlignment="1">
      <alignment horizontal="center" vertical="center"/>
    </xf>
    <xf numFmtId="164" fontId="1872" fillId="0" borderId="2" xfId="0" applyNumberFormat="1" applyFont="1" applyBorder="1" applyAlignment="1">
      <alignment horizontal="center" vertical="center"/>
    </xf>
    <xf numFmtId="164" fontId="1873" fillId="0" borderId="2" xfId="0" applyNumberFormat="1" applyFont="1" applyBorder="1" applyAlignment="1">
      <alignment horizontal="center" vertical="center" wrapText="1"/>
    </xf>
    <xf numFmtId="4" fontId="1874" fillId="0" borderId="2" xfId="0" applyNumberFormat="1" applyFont="1" applyBorder="1" applyAlignment="1">
      <alignment horizontal="center" vertical="center"/>
    </xf>
    <xf numFmtId="164" fontId="1875" fillId="0" borderId="2" xfId="0" applyNumberFormat="1" applyFont="1" applyBorder="1" applyAlignment="1">
      <alignment horizontal="center" vertical="center"/>
    </xf>
    <xf numFmtId="0" fontId="1876" fillId="0" borderId="2" xfId="0" applyFont="1" applyBorder="1" applyAlignment="1">
      <alignment horizontal="center" vertical="center" wrapText="1"/>
    </xf>
    <xf numFmtId="4" fontId="1877" fillId="0" borderId="2" xfId="0" applyNumberFormat="1" applyFont="1" applyBorder="1" applyAlignment="1">
      <alignment horizontal="center" vertical="center"/>
    </xf>
    <xf numFmtId="164" fontId="1878" fillId="0" borderId="2" xfId="0" applyNumberFormat="1" applyFont="1" applyBorder="1" applyAlignment="1">
      <alignment horizontal="center" vertical="center"/>
    </xf>
    <xf numFmtId="164" fontId="1879" fillId="0" borderId="2" xfId="0" applyNumberFormat="1" applyFont="1" applyBorder="1" applyAlignment="1">
      <alignment horizontal="center" vertical="center"/>
    </xf>
    <xf numFmtId="165" fontId="1880" fillId="0" borderId="2" xfId="0" applyNumberFormat="1" applyFont="1" applyBorder="1" applyAlignment="1">
      <alignment horizontal="center" vertical="center"/>
    </xf>
    <xf numFmtId="164" fontId="1881" fillId="0" borderId="2" xfId="0" applyNumberFormat="1" applyFont="1" applyBorder="1" applyAlignment="1">
      <alignment horizontal="center" vertical="center"/>
    </xf>
    <xf numFmtId="164" fontId="1882" fillId="0" borderId="2" xfId="0" applyNumberFormat="1" applyFont="1" applyBorder="1" applyAlignment="1">
      <alignment horizontal="center" vertical="center" wrapText="1"/>
    </xf>
    <xf numFmtId="4" fontId="1883" fillId="0" borderId="2" xfId="0" applyNumberFormat="1" applyFont="1" applyBorder="1" applyAlignment="1">
      <alignment horizontal="center" vertical="center"/>
    </xf>
    <xf numFmtId="164" fontId="1884" fillId="0" borderId="2" xfId="0" applyNumberFormat="1" applyFont="1" applyBorder="1" applyAlignment="1">
      <alignment horizontal="center" vertical="center"/>
    </xf>
    <xf numFmtId="0" fontId="1885" fillId="0" borderId="2" xfId="0" applyFont="1" applyBorder="1" applyAlignment="1">
      <alignment horizontal="center" vertical="center" wrapText="1"/>
    </xf>
    <xf numFmtId="4" fontId="1886" fillId="0" borderId="2" xfId="0" applyNumberFormat="1" applyFont="1" applyBorder="1" applyAlignment="1">
      <alignment horizontal="center" vertical="center"/>
    </xf>
    <xf numFmtId="164" fontId="1887" fillId="0" borderId="2" xfId="0" applyNumberFormat="1" applyFont="1" applyBorder="1" applyAlignment="1">
      <alignment horizontal="center" vertical="center"/>
    </xf>
    <xf numFmtId="164" fontId="1888" fillId="0" borderId="2" xfId="0" applyNumberFormat="1" applyFont="1" applyBorder="1" applyAlignment="1">
      <alignment horizontal="center" vertical="center"/>
    </xf>
    <xf numFmtId="165" fontId="1889" fillId="0" borderId="2" xfId="0" applyNumberFormat="1" applyFont="1" applyBorder="1" applyAlignment="1">
      <alignment horizontal="center" vertical="center"/>
    </xf>
    <xf numFmtId="164" fontId="1890" fillId="0" borderId="2" xfId="0" applyNumberFormat="1" applyFont="1" applyBorder="1" applyAlignment="1">
      <alignment horizontal="center" vertical="center"/>
    </xf>
    <xf numFmtId="164" fontId="1891" fillId="0" borderId="2" xfId="0" applyNumberFormat="1" applyFont="1" applyBorder="1" applyAlignment="1">
      <alignment horizontal="center" vertical="center" wrapText="1"/>
    </xf>
    <xf numFmtId="4" fontId="1892" fillId="0" borderId="2" xfId="0" applyNumberFormat="1" applyFont="1" applyBorder="1" applyAlignment="1">
      <alignment horizontal="center" vertical="center"/>
    </xf>
    <xf numFmtId="164" fontId="1893" fillId="0" borderId="2" xfId="0" applyNumberFormat="1" applyFont="1" applyBorder="1" applyAlignment="1">
      <alignment horizontal="center" vertical="center"/>
    </xf>
    <xf numFmtId="0" fontId="1894" fillId="0" borderId="2" xfId="0" applyFont="1" applyBorder="1" applyAlignment="1">
      <alignment horizontal="center" vertical="center" wrapText="1"/>
    </xf>
    <xf numFmtId="4" fontId="1895" fillId="0" borderId="2" xfId="0" applyNumberFormat="1" applyFont="1" applyBorder="1" applyAlignment="1">
      <alignment horizontal="center" vertical="center"/>
    </xf>
    <xf numFmtId="164" fontId="1896" fillId="0" borderId="2" xfId="0" applyNumberFormat="1" applyFont="1" applyBorder="1" applyAlignment="1">
      <alignment horizontal="center" vertical="center"/>
    </xf>
    <xf numFmtId="164" fontId="1897" fillId="0" borderId="2" xfId="0" applyNumberFormat="1" applyFont="1" applyBorder="1" applyAlignment="1">
      <alignment horizontal="center" vertical="center"/>
    </xf>
    <xf numFmtId="165" fontId="1898" fillId="0" borderId="2" xfId="0" applyNumberFormat="1" applyFont="1" applyBorder="1" applyAlignment="1">
      <alignment horizontal="center" vertical="center"/>
    </xf>
    <xf numFmtId="164" fontId="1899" fillId="0" borderId="2" xfId="0" applyNumberFormat="1" applyFont="1" applyBorder="1" applyAlignment="1">
      <alignment horizontal="center" vertical="center"/>
    </xf>
    <xf numFmtId="164" fontId="1900" fillId="0" borderId="2" xfId="0" applyNumberFormat="1" applyFont="1" applyBorder="1" applyAlignment="1">
      <alignment horizontal="center" vertical="center" wrapText="1"/>
    </xf>
    <xf numFmtId="4" fontId="1901" fillId="0" borderId="2" xfId="0" applyNumberFormat="1" applyFont="1" applyBorder="1" applyAlignment="1">
      <alignment horizontal="center" vertical="center"/>
    </xf>
    <xf numFmtId="164" fontId="1902" fillId="0" borderId="2" xfId="0" applyNumberFormat="1" applyFont="1" applyBorder="1" applyAlignment="1">
      <alignment horizontal="center" vertical="center"/>
    </xf>
    <xf numFmtId="0" fontId="1903" fillId="0" borderId="2" xfId="0" applyFont="1" applyBorder="1" applyAlignment="1">
      <alignment horizontal="center" vertical="center" wrapText="1"/>
    </xf>
    <xf numFmtId="4" fontId="1904" fillId="0" borderId="2" xfId="0" applyNumberFormat="1" applyFont="1" applyBorder="1" applyAlignment="1">
      <alignment horizontal="center" vertical="center"/>
    </xf>
    <xf numFmtId="164" fontId="1905" fillId="0" borderId="2" xfId="0" applyNumberFormat="1" applyFont="1" applyBorder="1" applyAlignment="1">
      <alignment horizontal="center" vertical="center"/>
    </xf>
    <xf numFmtId="164" fontId="1906" fillId="0" borderId="2" xfId="0" applyNumberFormat="1" applyFont="1" applyBorder="1" applyAlignment="1">
      <alignment horizontal="center" vertical="center"/>
    </xf>
    <xf numFmtId="165" fontId="1907" fillId="0" borderId="2" xfId="0" applyNumberFormat="1" applyFont="1" applyBorder="1" applyAlignment="1">
      <alignment horizontal="center" vertical="center"/>
    </xf>
    <xf numFmtId="164" fontId="1908" fillId="0" borderId="2" xfId="0" applyNumberFormat="1" applyFont="1" applyBorder="1" applyAlignment="1">
      <alignment horizontal="center" vertical="center"/>
    </xf>
    <xf numFmtId="164" fontId="1909" fillId="0" borderId="2" xfId="0" applyNumberFormat="1" applyFont="1" applyBorder="1" applyAlignment="1">
      <alignment horizontal="center" vertical="center" wrapText="1"/>
    </xf>
    <xf numFmtId="4" fontId="1910" fillId="0" borderId="2" xfId="0" applyNumberFormat="1" applyFont="1" applyBorder="1" applyAlignment="1">
      <alignment horizontal="center" vertical="center"/>
    </xf>
    <xf numFmtId="164" fontId="1911" fillId="0" borderId="2" xfId="0" applyNumberFormat="1" applyFont="1" applyBorder="1" applyAlignment="1">
      <alignment horizontal="center" vertical="center"/>
    </xf>
    <xf numFmtId="0" fontId="1912" fillId="0" borderId="2" xfId="0" applyFont="1" applyBorder="1" applyAlignment="1">
      <alignment horizontal="center" vertical="center" wrapText="1"/>
    </xf>
    <xf numFmtId="4" fontId="1913" fillId="0" borderId="2" xfId="0" applyNumberFormat="1" applyFont="1" applyBorder="1" applyAlignment="1">
      <alignment horizontal="center" vertical="center"/>
    </xf>
    <xf numFmtId="164" fontId="1914" fillId="0" borderId="2" xfId="0" applyNumberFormat="1" applyFont="1" applyBorder="1" applyAlignment="1">
      <alignment horizontal="center" vertical="center"/>
    </xf>
    <xf numFmtId="164" fontId="1915" fillId="0" borderId="2" xfId="0" applyNumberFormat="1" applyFont="1" applyBorder="1" applyAlignment="1">
      <alignment horizontal="center" vertical="center"/>
    </xf>
    <xf numFmtId="165" fontId="1916" fillId="0" borderId="2" xfId="0" applyNumberFormat="1" applyFont="1" applyBorder="1" applyAlignment="1">
      <alignment horizontal="center" vertical="center"/>
    </xf>
    <xf numFmtId="164" fontId="1917" fillId="0" borderId="2" xfId="0" applyNumberFormat="1" applyFont="1" applyBorder="1" applyAlignment="1">
      <alignment horizontal="center" vertical="center"/>
    </xf>
    <xf numFmtId="164" fontId="1918" fillId="0" borderId="2" xfId="0" applyNumberFormat="1" applyFont="1" applyBorder="1" applyAlignment="1">
      <alignment horizontal="center" vertical="center" wrapText="1"/>
    </xf>
    <xf numFmtId="4" fontId="1919" fillId="0" borderId="2" xfId="0" applyNumberFormat="1" applyFont="1" applyBorder="1" applyAlignment="1">
      <alignment horizontal="center" vertical="center"/>
    </xf>
    <xf numFmtId="164" fontId="1920" fillId="0" borderId="2" xfId="0" applyNumberFormat="1" applyFont="1" applyBorder="1" applyAlignment="1">
      <alignment horizontal="center" vertical="center"/>
    </xf>
    <xf numFmtId="0" fontId="1921" fillId="0" borderId="2" xfId="0" applyFont="1" applyBorder="1" applyAlignment="1">
      <alignment horizontal="center" vertical="center" wrapText="1"/>
    </xf>
    <xf numFmtId="4" fontId="1922" fillId="0" borderId="2" xfId="0" applyNumberFormat="1" applyFont="1" applyBorder="1" applyAlignment="1">
      <alignment horizontal="center" vertical="center"/>
    </xf>
    <xf numFmtId="164" fontId="1923" fillId="0" borderId="2" xfId="0" applyNumberFormat="1" applyFont="1" applyBorder="1" applyAlignment="1">
      <alignment horizontal="center" vertical="center"/>
    </xf>
    <xf numFmtId="164" fontId="1924" fillId="0" borderId="2" xfId="0" applyNumberFormat="1" applyFont="1" applyBorder="1" applyAlignment="1">
      <alignment horizontal="center" vertical="center"/>
    </xf>
    <xf numFmtId="165" fontId="1925" fillId="0" borderId="2" xfId="0" applyNumberFormat="1" applyFont="1" applyBorder="1" applyAlignment="1">
      <alignment horizontal="center" vertical="center"/>
    </xf>
    <xf numFmtId="164" fontId="1926" fillId="0" borderId="2" xfId="0" applyNumberFormat="1" applyFont="1" applyBorder="1" applyAlignment="1">
      <alignment horizontal="center" vertical="center"/>
    </xf>
    <xf numFmtId="164" fontId="1927" fillId="0" borderId="2" xfId="0" applyNumberFormat="1" applyFont="1" applyBorder="1" applyAlignment="1">
      <alignment horizontal="center" vertical="center" wrapText="1"/>
    </xf>
    <xf numFmtId="4" fontId="1928" fillId="0" borderId="2" xfId="0" applyNumberFormat="1" applyFont="1" applyBorder="1" applyAlignment="1">
      <alignment horizontal="center" vertical="center"/>
    </xf>
    <xf numFmtId="164" fontId="1929" fillId="0" borderId="2" xfId="0" applyNumberFormat="1" applyFont="1" applyBorder="1" applyAlignment="1">
      <alignment horizontal="center" vertical="center"/>
    </xf>
    <xf numFmtId="0" fontId="1930" fillId="0" borderId="2" xfId="0" applyFont="1" applyBorder="1" applyAlignment="1">
      <alignment horizontal="center" vertical="center" wrapText="1"/>
    </xf>
    <xf numFmtId="4" fontId="1931" fillId="0" borderId="2" xfId="0" applyNumberFormat="1" applyFont="1" applyBorder="1" applyAlignment="1">
      <alignment horizontal="center" vertical="center"/>
    </xf>
    <xf numFmtId="164" fontId="1932" fillId="0" borderId="2" xfId="0" applyNumberFormat="1" applyFont="1" applyBorder="1" applyAlignment="1">
      <alignment horizontal="center" vertical="center"/>
    </xf>
    <xf numFmtId="164" fontId="1933" fillId="0" borderId="2" xfId="0" applyNumberFormat="1" applyFont="1" applyBorder="1" applyAlignment="1">
      <alignment horizontal="center" vertical="center"/>
    </xf>
    <xf numFmtId="165" fontId="1934" fillId="0" borderId="2" xfId="0" applyNumberFormat="1" applyFont="1" applyBorder="1" applyAlignment="1">
      <alignment horizontal="center" vertical="center"/>
    </xf>
    <xf numFmtId="164" fontId="1935" fillId="0" borderId="2" xfId="0" applyNumberFormat="1" applyFont="1" applyBorder="1" applyAlignment="1">
      <alignment horizontal="center" vertical="center"/>
    </xf>
    <xf numFmtId="164" fontId="1936" fillId="0" borderId="2" xfId="0" applyNumberFormat="1" applyFont="1" applyBorder="1" applyAlignment="1">
      <alignment horizontal="center" vertical="center" wrapText="1"/>
    </xf>
    <xf numFmtId="4" fontId="1937" fillId="0" borderId="2" xfId="0" applyNumberFormat="1" applyFont="1" applyBorder="1" applyAlignment="1">
      <alignment horizontal="center" vertical="center"/>
    </xf>
    <xf numFmtId="164" fontId="1938" fillId="0" borderId="2" xfId="0" applyNumberFormat="1" applyFont="1" applyBorder="1" applyAlignment="1">
      <alignment horizontal="center" vertical="center"/>
    </xf>
    <xf numFmtId="0" fontId="1939" fillId="0" borderId="2" xfId="0" applyFont="1" applyBorder="1" applyAlignment="1">
      <alignment horizontal="center" vertical="center" wrapText="1"/>
    </xf>
    <xf numFmtId="4" fontId="1940" fillId="0" borderId="2" xfId="0" applyNumberFormat="1" applyFont="1" applyBorder="1" applyAlignment="1">
      <alignment horizontal="center" vertical="center"/>
    </xf>
    <xf numFmtId="164" fontId="1941" fillId="0" borderId="2" xfId="0" applyNumberFormat="1" applyFont="1" applyBorder="1" applyAlignment="1">
      <alignment horizontal="center" vertical="center"/>
    </xf>
    <xf numFmtId="164" fontId="1942" fillId="0" borderId="2" xfId="0" applyNumberFormat="1" applyFont="1" applyBorder="1" applyAlignment="1">
      <alignment horizontal="center" vertical="center"/>
    </xf>
    <xf numFmtId="165" fontId="1943" fillId="0" borderId="2" xfId="0" applyNumberFormat="1" applyFont="1" applyBorder="1" applyAlignment="1">
      <alignment horizontal="center" vertical="center"/>
    </xf>
    <xf numFmtId="164" fontId="1944" fillId="0" borderId="2" xfId="0" applyNumberFormat="1" applyFont="1" applyBorder="1" applyAlignment="1">
      <alignment horizontal="center" vertical="center"/>
    </xf>
    <xf numFmtId="164" fontId="1945" fillId="0" borderId="2" xfId="0" applyNumberFormat="1" applyFont="1" applyBorder="1" applyAlignment="1">
      <alignment horizontal="center" vertical="center" wrapText="1"/>
    </xf>
    <xf numFmtId="4" fontId="1946" fillId="0" borderId="2" xfId="0" applyNumberFormat="1" applyFont="1" applyBorder="1" applyAlignment="1">
      <alignment horizontal="center" vertical="center"/>
    </xf>
    <xf numFmtId="164" fontId="1947" fillId="0" borderId="2" xfId="0" applyNumberFormat="1" applyFont="1" applyBorder="1" applyAlignment="1">
      <alignment horizontal="center" vertical="center"/>
    </xf>
    <xf numFmtId="0" fontId="1948" fillId="0" borderId="2" xfId="0" applyFont="1" applyBorder="1" applyAlignment="1">
      <alignment horizontal="center" vertical="center" wrapText="1"/>
    </xf>
    <xf numFmtId="4" fontId="1949" fillId="0" borderId="2" xfId="0" applyNumberFormat="1" applyFont="1" applyBorder="1" applyAlignment="1">
      <alignment horizontal="center" vertical="center"/>
    </xf>
    <xf numFmtId="164" fontId="1950" fillId="0" borderId="2" xfId="0" applyNumberFormat="1" applyFont="1" applyBorder="1" applyAlignment="1">
      <alignment horizontal="center" vertical="center"/>
    </xf>
    <xf numFmtId="164" fontId="1951" fillId="0" borderId="2" xfId="0" applyNumberFormat="1" applyFont="1" applyBorder="1" applyAlignment="1">
      <alignment horizontal="center" vertical="center"/>
    </xf>
    <xf numFmtId="165" fontId="1952" fillId="0" borderId="2" xfId="0" applyNumberFormat="1" applyFont="1" applyBorder="1" applyAlignment="1">
      <alignment horizontal="center" vertical="center"/>
    </xf>
    <xf numFmtId="164" fontId="1953" fillId="0" borderId="2" xfId="0" applyNumberFormat="1" applyFont="1" applyBorder="1" applyAlignment="1">
      <alignment horizontal="center" vertical="center"/>
    </xf>
    <xf numFmtId="164" fontId="1954" fillId="0" borderId="2" xfId="0" applyNumberFormat="1" applyFont="1" applyBorder="1" applyAlignment="1">
      <alignment horizontal="center" vertical="center" wrapText="1"/>
    </xf>
    <xf numFmtId="4" fontId="1955" fillId="0" borderId="2" xfId="0" applyNumberFormat="1" applyFont="1" applyBorder="1" applyAlignment="1">
      <alignment horizontal="center" vertical="center"/>
    </xf>
    <xf numFmtId="164" fontId="1956" fillId="0" borderId="2" xfId="0" applyNumberFormat="1" applyFont="1" applyBorder="1" applyAlignment="1">
      <alignment horizontal="center" vertical="center"/>
    </xf>
    <xf numFmtId="0" fontId="1957" fillId="0" borderId="2" xfId="0" applyFont="1" applyBorder="1" applyAlignment="1">
      <alignment horizontal="center" vertical="center" wrapText="1"/>
    </xf>
    <xf numFmtId="4" fontId="1958" fillId="0" borderId="2" xfId="0" applyNumberFormat="1" applyFont="1" applyBorder="1" applyAlignment="1">
      <alignment horizontal="center" vertical="center"/>
    </xf>
    <xf numFmtId="164" fontId="1959" fillId="0" borderId="2" xfId="0" applyNumberFormat="1" applyFont="1" applyBorder="1" applyAlignment="1">
      <alignment horizontal="center" vertical="center"/>
    </xf>
    <xf numFmtId="164" fontId="1960" fillId="0" borderId="2" xfId="0" applyNumberFormat="1" applyFont="1" applyBorder="1" applyAlignment="1">
      <alignment horizontal="center" vertical="center"/>
    </xf>
    <xf numFmtId="165" fontId="1961" fillId="0" borderId="2" xfId="0" applyNumberFormat="1" applyFont="1" applyBorder="1" applyAlignment="1">
      <alignment horizontal="center" vertical="center"/>
    </xf>
    <xf numFmtId="164" fontId="1962" fillId="0" borderId="2" xfId="0" applyNumberFormat="1" applyFont="1" applyBorder="1" applyAlignment="1">
      <alignment horizontal="center" vertical="center"/>
    </xf>
    <xf numFmtId="164" fontId="1963" fillId="0" borderId="2" xfId="0" applyNumberFormat="1" applyFont="1" applyBorder="1" applyAlignment="1">
      <alignment horizontal="center" vertical="center" wrapText="1"/>
    </xf>
    <xf numFmtId="4" fontId="1964" fillId="0" borderId="2" xfId="0" applyNumberFormat="1" applyFont="1" applyBorder="1" applyAlignment="1">
      <alignment horizontal="center" vertical="center"/>
    </xf>
    <xf numFmtId="164" fontId="1965" fillId="0" borderId="2" xfId="0" applyNumberFormat="1" applyFont="1" applyBorder="1" applyAlignment="1">
      <alignment horizontal="center" vertical="center"/>
    </xf>
    <xf numFmtId="0" fontId="1966" fillId="0" borderId="2" xfId="0" applyFont="1" applyBorder="1" applyAlignment="1">
      <alignment horizontal="center" vertical="center" wrapText="1"/>
    </xf>
    <xf numFmtId="4" fontId="1967" fillId="0" borderId="2" xfId="0" applyNumberFormat="1" applyFont="1" applyBorder="1" applyAlignment="1">
      <alignment horizontal="center" vertical="center"/>
    </xf>
    <xf numFmtId="164" fontId="1968" fillId="0" borderId="2" xfId="0" applyNumberFormat="1" applyFont="1" applyBorder="1" applyAlignment="1">
      <alignment horizontal="center" vertical="center"/>
    </xf>
    <xf numFmtId="164" fontId="1969" fillId="0" borderId="2" xfId="0" applyNumberFormat="1" applyFont="1" applyBorder="1" applyAlignment="1">
      <alignment horizontal="center" vertical="center"/>
    </xf>
    <xf numFmtId="165" fontId="1970" fillId="0" borderId="2" xfId="0" applyNumberFormat="1" applyFont="1" applyBorder="1" applyAlignment="1">
      <alignment horizontal="center" vertical="center"/>
    </xf>
    <xf numFmtId="164" fontId="1971" fillId="0" borderId="2" xfId="0" applyNumberFormat="1" applyFont="1" applyBorder="1" applyAlignment="1">
      <alignment horizontal="center" vertical="center"/>
    </xf>
    <xf numFmtId="164" fontId="1972" fillId="0" borderId="2" xfId="0" applyNumberFormat="1" applyFont="1" applyBorder="1" applyAlignment="1">
      <alignment horizontal="center" vertical="center" wrapText="1"/>
    </xf>
    <xf numFmtId="4" fontId="1973" fillId="0" borderId="2" xfId="0" applyNumberFormat="1" applyFont="1" applyBorder="1" applyAlignment="1">
      <alignment horizontal="center" vertical="center"/>
    </xf>
    <xf numFmtId="164" fontId="1974" fillId="0" borderId="2" xfId="0" applyNumberFormat="1" applyFont="1" applyBorder="1" applyAlignment="1">
      <alignment horizontal="center" vertical="center"/>
    </xf>
    <xf numFmtId="0" fontId="1975" fillId="0" borderId="2" xfId="0" applyFont="1" applyBorder="1" applyAlignment="1">
      <alignment horizontal="center" vertical="center" wrapText="1"/>
    </xf>
    <xf numFmtId="4" fontId="1976" fillId="0" borderId="2" xfId="0" applyNumberFormat="1" applyFont="1" applyBorder="1" applyAlignment="1">
      <alignment horizontal="center" vertical="center"/>
    </xf>
    <xf numFmtId="164" fontId="1977" fillId="0" borderId="2" xfId="0" applyNumberFormat="1" applyFont="1" applyBorder="1" applyAlignment="1">
      <alignment horizontal="center" vertical="center"/>
    </xf>
    <xf numFmtId="164" fontId="1978" fillId="0" borderId="2" xfId="0" applyNumberFormat="1" applyFont="1" applyBorder="1" applyAlignment="1">
      <alignment horizontal="center" vertical="center"/>
    </xf>
    <xf numFmtId="165" fontId="1979" fillId="0" borderId="2" xfId="0" applyNumberFormat="1" applyFont="1" applyBorder="1" applyAlignment="1">
      <alignment horizontal="center" vertical="center"/>
    </xf>
    <xf numFmtId="164" fontId="1980" fillId="0" borderId="2" xfId="0" applyNumberFormat="1" applyFont="1" applyBorder="1" applyAlignment="1">
      <alignment horizontal="center" vertical="center"/>
    </xf>
    <xf numFmtId="164" fontId="1981" fillId="0" borderId="2" xfId="0" applyNumberFormat="1" applyFont="1" applyBorder="1" applyAlignment="1">
      <alignment horizontal="center" vertical="center" wrapText="1"/>
    </xf>
    <xf numFmtId="4" fontId="1982" fillId="0" borderId="2" xfId="0" applyNumberFormat="1" applyFont="1" applyBorder="1" applyAlignment="1">
      <alignment horizontal="center" vertical="center"/>
    </xf>
    <xf numFmtId="164" fontId="1983" fillId="0" borderId="2" xfId="0" applyNumberFormat="1" applyFont="1" applyBorder="1" applyAlignment="1">
      <alignment horizontal="center" vertical="center"/>
    </xf>
    <xf numFmtId="0" fontId="1984" fillId="0" borderId="2" xfId="0" applyFont="1" applyBorder="1" applyAlignment="1">
      <alignment horizontal="center" vertical="center" wrapText="1"/>
    </xf>
    <xf numFmtId="4" fontId="1985" fillId="0" borderId="2" xfId="0" applyNumberFormat="1" applyFont="1" applyBorder="1" applyAlignment="1">
      <alignment horizontal="center" vertical="center"/>
    </xf>
    <xf numFmtId="164" fontId="1986" fillId="0" borderId="2" xfId="0" applyNumberFormat="1" applyFont="1" applyBorder="1" applyAlignment="1">
      <alignment horizontal="center" vertical="center"/>
    </xf>
    <xf numFmtId="164" fontId="1987" fillId="0" borderId="2" xfId="0" applyNumberFormat="1" applyFont="1" applyBorder="1" applyAlignment="1">
      <alignment horizontal="center" vertical="center"/>
    </xf>
    <xf numFmtId="165" fontId="1988" fillId="0" borderId="2" xfId="0" applyNumberFormat="1" applyFont="1" applyBorder="1" applyAlignment="1">
      <alignment horizontal="center" vertical="center"/>
    </xf>
    <xf numFmtId="164" fontId="1989" fillId="0" borderId="2" xfId="0" applyNumberFormat="1" applyFont="1" applyBorder="1" applyAlignment="1">
      <alignment horizontal="center" vertical="center"/>
    </xf>
    <xf numFmtId="164" fontId="1990" fillId="0" borderId="2" xfId="0" applyNumberFormat="1" applyFont="1" applyBorder="1" applyAlignment="1">
      <alignment horizontal="center" vertical="center" wrapText="1"/>
    </xf>
    <xf numFmtId="4" fontId="1991" fillId="0" borderId="2" xfId="0" applyNumberFormat="1" applyFont="1" applyBorder="1" applyAlignment="1">
      <alignment horizontal="center" vertical="center"/>
    </xf>
    <xf numFmtId="164" fontId="1992" fillId="0" borderId="2" xfId="0" applyNumberFormat="1" applyFont="1" applyBorder="1" applyAlignment="1">
      <alignment horizontal="center" vertical="center"/>
    </xf>
    <xf numFmtId="0" fontId="1993" fillId="0" borderId="2" xfId="0" applyFont="1" applyBorder="1" applyAlignment="1">
      <alignment horizontal="center" vertical="center" wrapText="1"/>
    </xf>
    <xf numFmtId="4" fontId="1994" fillId="0" borderId="2" xfId="0" applyNumberFormat="1" applyFont="1" applyBorder="1" applyAlignment="1">
      <alignment horizontal="center" vertical="center"/>
    </xf>
    <xf numFmtId="164" fontId="1995" fillId="0" borderId="2" xfId="0" applyNumberFormat="1" applyFont="1" applyBorder="1" applyAlignment="1">
      <alignment horizontal="center" vertical="center"/>
    </xf>
    <xf numFmtId="164" fontId="1996" fillId="0" borderId="2" xfId="0" applyNumberFormat="1" applyFont="1" applyBorder="1" applyAlignment="1">
      <alignment horizontal="center" vertical="center"/>
    </xf>
    <xf numFmtId="165" fontId="1997" fillId="0" borderId="2" xfId="0" applyNumberFormat="1" applyFont="1" applyBorder="1" applyAlignment="1">
      <alignment horizontal="center" vertical="center"/>
    </xf>
    <xf numFmtId="164" fontId="1998" fillId="0" borderId="2" xfId="0" applyNumberFormat="1" applyFont="1" applyBorder="1" applyAlignment="1">
      <alignment horizontal="center" vertical="center"/>
    </xf>
    <xf numFmtId="164" fontId="1999" fillId="0" borderId="2" xfId="0" applyNumberFormat="1" applyFont="1" applyBorder="1" applyAlignment="1">
      <alignment horizontal="center" vertical="center" wrapText="1"/>
    </xf>
    <xf numFmtId="4" fontId="2000" fillId="0" borderId="2" xfId="0" applyNumberFormat="1" applyFont="1" applyBorder="1" applyAlignment="1">
      <alignment horizontal="center" vertical="center"/>
    </xf>
    <xf numFmtId="164" fontId="2001" fillId="0" borderId="2" xfId="0" applyNumberFormat="1" applyFont="1" applyBorder="1" applyAlignment="1">
      <alignment horizontal="center" vertical="center"/>
    </xf>
    <xf numFmtId="0" fontId="2002" fillId="0" borderId="2" xfId="0" applyFont="1" applyBorder="1" applyAlignment="1">
      <alignment horizontal="center" vertical="center" wrapText="1"/>
    </xf>
    <xf numFmtId="4" fontId="2003" fillId="0" borderId="2" xfId="0" applyNumberFormat="1" applyFont="1" applyBorder="1" applyAlignment="1">
      <alignment horizontal="center" vertical="center"/>
    </xf>
    <xf numFmtId="164" fontId="2004" fillId="0" borderId="2" xfId="0" applyNumberFormat="1" applyFont="1" applyBorder="1" applyAlignment="1">
      <alignment horizontal="center" vertical="center"/>
    </xf>
    <xf numFmtId="164" fontId="2005" fillId="0" borderId="2" xfId="0" applyNumberFormat="1" applyFont="1" applyBorder="1" applyAlignment="1">
      <alignment horizontal="center" vertical="center"/>
    </xf>
    <xf numFmtId="165" fontId="2006" fillId="0" borderId="2" xfId="0" applyNumberFormat="1" applyFont="1" applyBorder="1" applyAlignment="1">
      <alignment horizontal="center" vertical="center"/>
    </xf>
    <xf numFmtId="164" fontId="2007" fillId="0" borderId="2" xfId="0" applyNumberFormat="1" applyFont="1" applyBorder="1" applyAlignment="1">
      <alignment horizontal="center" vertical="center"/>
    </xf>
    <xf numFmtId="164" fontId="2008" fillId="0" borderId="2" xfId="0" applyNumberFormat="1" applyFont="1" applyBorder="1" applyAlignment="1">
      <alignment horizontal="center" vertical="center" wrapText="1"/>
    </xf>
    <xf numFmtId="4" fontId="2009" fillId="0" borderId="2" xfId="0" applyNumberFormat="1" applyFont="1" applyBorder="1" applyAlignment="1">
      <alignment horizontal="center" vertical="center"/>
    </xf>
    <xf numFmtId="164" fontId="2010" fillId="0" borderId="2" xfId="0" applyNumberFormat="1" applyFont="1" applyBorder="1" applyAlignment="1">
      <alignment horizontal="center" vertical="center"/>
    </xf>
    <xf numFmtId="0" fontId="2011" fillId="0" borderId="2" xfId="0" applyFont="1" applyBorder="1" applyAlignment="1">
      <alignment horizontal="center" vertical="center" wrapText="1"/>
    </xf>
    <xf numFmtId="4" fontId="2012" fillId="0" borderId="2" xfId="0" applyNumberFormat="1" applyFont="1" applyBorder="1" applyAlignment="1">
      <alignment horizontal="center" vertical="center"/>
    </xf>
    <xf numFmtId="164" fontId="2013" fillId="0" borderId="2" xfId="0" applyNumberFormat="1" applyFont="1" applyBorder="1" applyAlignment="1">
      <alignment horizontal="center" vertical="center"/>
    </xf>
    <xf numFmtId="164" fontId="2014" fillId="0" borderId="2" xfId="0" applyNumberFormat="1" applyFont="1" applyBorder="1" applyAlignment="1">
      <alignment horizontal="center" vertical="center"/>
    </xf>
    <xf numFmtId="165" fontId="2015" fillId="0" borderId="2" xfId="0" applyNumberFormat="1" applyFont="1" applyBorder="1" applyAlignment="1">
      <alignment horizontal="center" vertical="center"/>
    </xf>
    <xf numFmtId="164" fontId="2016" fillId="0" borderId="2" xfId="0" applyNumberFormat="1" applyFont="1" applyBorder="1" applyAlignment="1">
      <alignment horizontal="center" vertical="center"/>
    </xf>
    <xf numFmtId="164" fontId="2017" fillId="0" borderId="2" xfId="0" applyNumberFormat="1" applyFont="1" applyBorder="1" applyAlignment="1">
      <alignment horizontal="center" vertical="center" wrapText="1"/>
    </xf>
    <xf numFmtId="4" fontId="2018" fillId="0" borderId="2" xfId="0" applyNumberFormat="1" applyFont="1" applyBorder="1" applyAlignment="1">
      <alignment horizontal="center" vertical="center"/>
    </xf>
    <xf numFmtId="164" fontId="2019" fillId="0" borderId="2" xfId="0" applyNumberFormat="1" applyFont="1" applyBorder="1" applyAlignment="1">
      <alignment horizontal="center" vertical="center"/>
    </xf>
    <xf numFmtId="0" fontId="2020" fillId="0" borderId="2" xfId="0" applyFont="1" applyBorder="1" applyAlignment="1">
      <alignment horizontal="center" vertical="center" wrapText="1"/>
    </xf>
    <xf numFmtId="4" fontId="2021" fillId="0" borderId="2" xfId="0" applyNumberFormat="1" applyFont="1" applyBorder="1" applyAlignment="1">
      <alignment horizontal="center" vertical="center"/>
    </xf>
    <xf numFmtId="164" fontId="2022" fillId="0" borderId="2" xfId="0" applyNumberFormat="1" applyFont="1" applyBorder="1" applyAlignment="1">
      <alignment horizontal="center" vertical="center"/>
    </xf>
    <xf numFmtId="164" fontId="2023" fillId="0" borderId="2" xfId="0" applyNumberFormat="1" applyFont="1" applyBorder="1" applyAlignment="1">
      <alignment horizontal="center" vertical="center"/>
    </xf>
    <xf numFmtId="165" fontId="2024" fillId="0" borderId="2" xfId="0" applyNumberFormat="1" applyFont="1" applyBorder="1" applyAlignment="1">
      <alignment horizontal="center" vertical="center"/>
    </xf>
    <xf numFmtId="164" fontId="2025" fillId="0" borderId="2" xfId="0" applyNumberFormat="1" applyFont="1" applyBorder="1" applyAlignment="1">
      <alignment horizontal="center" vertical="center"/>
    </xf>
    <xf numFmtId="164" fontId="2026" fillId="0" borderId="2" xfId="0" applyNumberFormat="1" applyFont="1" applyBorder="1" applyAlignment="1">
      <alignment horizontal="center" vertical="center" wrapText="1"/>
    </xf>
    <xf numFmtId="4" fontId="2027" fillId="0" borderId="2" xfId="0" applyNumberFormat="1" applyFont="1" applyBorder="1" applyAlignment="1">
      <alignment horizontal="center" vertical="center"/>
    </xf>
    <xf numFmtId="164" fontId="2028" fillId="0" borderId="2" xfId="0" applyNumberFormat="1" applyFont="1" applyBorder="1" applyAlignment="1">
      <alignment horizontal="center" vertical="center"/>
    </xf>
    <xf numFmtId="0" fontId="2029" fillId="0" borderId="2" xfId="0" applyFont="1" applyBorder="1" applyAlignment="1">
      <alignment horizontal="center" vertical="center" wrapText="1"/>
    </xf>
    <xf numFmtId="4" fontId="2030" fillId="0" borderId="2" xfId="0" applyNumberFormat="1" applyFont="1" applyBorder="1" applyAlignment="1">
      <alignment horizontal="center" vertical="center"/>
    </xf>
    <xf numFmtId="164" fontId="2031" fillId="0" borderId="2" xfId="0" applyNumberFormat="1" applyFont="1" applyBorder="1" applyAlignment="1">
      <alignment horizontal="center" vertical="center"/>
    </xf>
    <xf numFmtId="164" fontId="2032" fillId="0" borderId="2" xfId="0" applyNumberFormat="1" applyFont="1" applyBorder="1" applyAlignment="1">
      <alignment horizontal="center" vertical="center"/>
    </xf>
    <xf numFmtId="165" fontId="2033" fillId="0" borderId="2" xfId="0" applyNumberFormat="1" applyFont="1" applyBorder="1" applyAlignment="1">
      <alignment horizontal="center" vertical="center"/>
    </xf>
    <xf numFmtId="164" fontId="2034" fillId="0" borderId="2" xfId="0" applyNumberFormat="1" applyFont="1" applyBorder="1" applyAlignment="1">
      <alignment horizontal="center" vertical="center"/>
    </xf>
    <xf numFmtId="164" fontId="2035" fillId="0" borderId="2" xfId="0" applyNumberFormat="1" applyFont="1" applyBorder="1" applyAlignment="1">
      <alignment horizontal="center" vertical="center" wrapText="1"/>
    </xf>
    <xf numFmtId="4" fontId="2036" fillId="0" borderId="2" xfId="0" applyNumberFormat="1" applyFont="1" applyBorder="1" applyAlignment="1">
      <alignment horizontal="center" vertical="center"/>
    </xf>
    <xf numFmtId="164" fontId="2037" fillId="0" borderId="2" xfId="0" applyNumberFormat="1" applyFont="1" applyBorder="1" applyAlignment="1">
      <alignment horizontal="center" vertical="center"/>
    </xf>
    <xf numFmtId="0" fontId="2038" fillId="0" borderId="2" xfId="0" applyFont="1" applyBorder="1" applyAlignment="1">
      <alignment horizontal="center" vertical="center" wrapText="1"/>
    </xf>
    <xf numFmtId="4" fontId="2039" fillId="0" borderId="2" xfId="0" applyNumberFormat="1" applyFont="1" applyBorder="1" applyAlignment="1">
      <alignment horizontal="center" vertical="center"/>
    </xf>
    <xf numFmtId="164" fontId="2040" fillId="0" borderId="2" xfId="0" applyNumberFormat="1" applyFont="1" applyBorder="1" applyAlignment="1">
      <alignment horizontal="center" vertical="center"/>
    </xf>
    <xf numFmtId="164" fontId="2041" fillId="0" borderId="2" xfId="0" applyNumberFormat="1" applyFont="1" applyBorder="1" applyAlignment="1">
      <alignment horizontal="center" vertical="center"/>
    </xf>
    <xf numFmtId="165" fontId="2042" fillId="0" borderId="2" xfId="0" applyNumberFormat="1" applyFont="1" applyBorder="1" applyAlignment="1">
      <alignment horizontal="center" vertical="center"/>
    </xf>
    <xf numFmtId="164" fontId="2043" fillId="0" borderId="2" xfId="0" applyNumberFormat="1" applyFont="1" applyBorder="1" applyAlignment="1">
      <alignment horizontal="center" vertical="center"/>
    </xf>
    <xf numFmtId="164" fontId="2044" fillId="0" borderId="2" xfId="0" applyNumberFormat="1" applyFont="1" applyBorder="1" applyAlignment="1">
      <alignment horizontal="center" vertical="center" wrapText="1"/>
    </xf>
    <xf numFmtId="4" fontId="2045" fillId="0" borderId="2" xfId="0" applyNumberFormat="1" applyFont="1" applyBorder="1" applyAlignment="1">
      <alignment horizontal="center" vertical="center"/>
    </xf>
    <xf numFmtId="164" fontId="2046" fillId="0" borderId="2" xfId="0" applyNumberFormat="1" applyFont="1" applyBorder="1" applyAlignment="1">
      <alignment horizontal="center" vertical="center"/>
    </xf>
    <xf numFmtId="0" fontId="2047" fillId="0" borderId="2" xfId="0" applyFont="1" applyBorder="1" applyAlignment="1">
      <alignment horizontal="center" vertical="center" wrapText="1"/>
    </xf>
    <xf numFmtId="4" fontId="2048" fillId="0" borderId="2" xfId="0" applyNumberFormat="1" applyFont="1" applyBorder="1" applyAlignment="1">
      <alignment horizontal="center" vertical="center"/>
    </xf>
    <xf numFmtId="164" fontId="2049" fillId="0" borderId="2" xfId="0" applyNumberFormat="1" applyFont="1" applyBorder="1" applyAlignment="1">
      <alignment horizontal="center" vertical="center"/>
    </xf>
    <xf numFmtId="164" fontId="2050" fillId="0" borderId="2" xfId="0" applyNumberFormat="1" applyFont="1" applyBorder="1" applyAlignment="1">
      <alignment horizontal="center" vertical="center"/>
    </xf>
    <xf numFmtId="165" fontId="2051" fillId="0" borderId="2" xfId="0" applyNumberFormat="1" applyFont="1" applyBorder="1" applyAlignment="1">
      <alignment horizontal="center" vertical="center"/>
    </xf>
    <xf numFmtId="164" fontId="2052" fillId="0" borderId="2" xfId="0" applyNumberFormat="1" applyFont="1" applyBorder="1" applyAlignment="1">
      <alignment horizontal="center" vertical="center"/>
    </xf>
    <xf numFmtId="164" fontId="2053" fillId="0" borderId="2" xfId="0" applyNumberFormat="1" applyFont="1" applyBorder="1" applyAlignment="1">
      <alignment horizontal="center" vertical="center" wrapText="1"/>
    </xf>
    <xf numFmtId="4" fontId="2054" fillId="0" borderId="2" xfId="0" applyNumberFormat="1" applyFont="1" applyBorder="1" applyAlignment="1">
      <alignment horizontal="center" vertical="center"/>
    </xf>
    <xf numFmtId="164" fontId="2055" fillId="0" borderId="2" xfId="0" applyNumberFormat="1" applyFont="1" applyBorder="1" applyAlignment="1">
      <alignment horizontal="center" vertical="center"/>
    </xf>
    <xf numFmtId="0" fontId="2056" fillId="0" borderId="2" xfId="0" applyFont="1" applyBorder="1" applyAlignment="1">
      <alignment horizontal="center" vertical="center" wrapText="1"/>
    </xf>
    <xf numFmtId="4" fontId="2057" fillId="0" borderId="2" xfId="0" applyNumberFormat="1" applyFont="1" applyBorder="1" applyAlignment="1">
      <alignment horizontal="center" vertical="center"/>
    </xf>
    <xf numFmtId="164" fontId="2058" fillId="0" borderId="2" xfId="0" applyNumberFormat="1" applyFont="1" applyBorder="1" applyAlignment="1">
      <alignment horizontal="center" vertical="center"/>
    </xf>
    <xf numFmtId="164" fontId="2059" fillId="0" borderId="2" xfId="0" applyNumberFormat="1" applyFont="1" applyBorder="1" applyAlignment="1">
      <alignment horizontal="center" vertical="center"/>
    </xf>
    <xf numFmtId="165" fontId="2060" fillId="0" borderId="2" xfId="0" applyNumberFormat="1" applyFont="1" applyBorder="1" applyAlignment="1">
      <alignment horizontal="center" vertical="center"/>
    </xf>
    <xf numFmtId="164" fontId="2061" fillId="0" borderId="2" xfId="0" applyNumberFormat="1" applyFont="1" applyBorder="1" applyAlignment="1">
      <alignment horizontal="center" vertical="center"/>
    </xf>
    <xf numFmtId="164" fontId="2062" fillId="0" borderId="2" xfId="0" applyNumberFormat="1" applyFont="1" applyBorder="1" applyAlignment="1">
      <alignment horizontal="center" vertical="center" wrapText="1"/>
    </xf>
    <xf numFmtId="4" fontId="2063" fillId="0" borderId="2" xfId="0" applyNumberFormat="1" applyFont="1" applyBorder="1" applyAlignment="1">
      <alignment horizontal="center" vertical="center"/>
    </xf>
    <xf numFmtId="164" fontId="2064" fillId="0" borderId="2" xfId="0" applyNumberFormat="1" applyFont="1" applyBorder="1" applyAlignment="1">
      <alignment horizontal="center" vertical="center"/>
    </xf>
    <xf numFmtId="0" fontId="2065" fillId="0" borderId="2" xfId="0" applyFont="1" applyBorder="1" applyAlignment="1">
      <alignment horizontal="center" vertical="center" wrapText="1"/>
    </xf>
    <xf numFmtId="4" fontId="2066" fillId="0" borderId="2" xfId="0" applyNumberFormat="1" applyFont="1" applyBorder="1" applyAlignment="1">
      <alignment horizontal="center" vertical="center"/>
    </xf>
    <xf numFmtId="164" fontId="2067" fillId="0" borderId="2" xfId="0" applyNumberFormat="1" applyFont="1" applyBorder="1" applyAlignment="1">
      <alignment horizontal="center" vertical="center"/>
    </xf>
    <xf numFmtId="164" fontId="2068" fillId="0" borderId="2" xfId="0" applyNumberFormat="1" applyFont="1" applyBorder="1" applyAlignment="1">
      <alignment horizontal="center" vertical="center"/>
    </xf>
    <xf numFmtId="165" fontId="2069" fillId="0" borderId="2" xfId="0" applyNumberFormat="1" applyFont="1" applyBorder="1" applyAlignment="1">
      <alignment horizontal="center" vertical="center"/>
    </xf>
    <xf numFmtId="164" fontId="2070" fillId="0" borderId="2" xfId="0" applyNumberFormat="1" applyFont="1" applyBorder="1" applyAlignment="1">
      <alignment horizontal="center" vertical="center"/>
    </xf>
    <xf numFmtId="164" fontId="2071" fillId="0" borderId="2" xfId="0" applyNumberFormat="1" applyFont="1" applyBorder="1" applyAlignment="1">
      <alignment horizontal="center" vertical="center" wrapText="1"/>
    </xf>
    <xf numFmtId="4" fontId="2072" fillId="0" borderId="2" xfId="0" applyNumberFormat="1" applyFont="1" applyBorder="1" applyAlignment="1">
      <alignment horizontal="center" vertical="center"/>
    </xf>
    <xf numFmtId="164" fontId="2073" fillId="0" borderId="2" xfId="0" applyNumberFormat="1" applyFont="1" applyBorder="1" applyAlignment="1">
      <alignment horizontal="center" vertical="center"/>
    </xf>
    <xf numFmtId="0" fontId="2074" fillId="0" borderId="2" xfId="0" applyFont="1" applyBorder="1" applyAlignment="1">
      <alignment horizontal="center" vertical="center" wrapText="1"/>
    </xf>
    <xf numFmtId="4" fontId="2075" fillId="0" borderId="2" xfId="0" applyNumberFormat="1" applyFont="1" applyBorder="1" applyAlignment="1">
      <alignment horizontal="center" vertical="center"/>
    </xf>
    <xf numFmtId="164" fontId="2076" fillId="0" borderId="2" xfId="0" applyNumberFormat="1" applyFont="1" applyBorder="1" applyAlignment="1">
      <alignment horizontal="center" vertical="center"/>
    </xf>
    <xf numFmtId="164" fontId="2077" fillId="0" borderId="2" xfId="0" applyNumberFormat="1" applyFont="1" applyBorder="1" applyAlignment="1">
      <alignment horizontal="center" vertical="center"/>
    </xf>
    <xf numFmtId="165" fontId="2078" fillId="0" borderId="2" xfId="0" applyNumberFormat="1" applyFont="1" applyBorder="1" applyAlignment="1">
      <alignment horizontal="center" vertical="center"/>
    </xf>
    <xf numFmtId="164" fontId="2079" fillId="0" borderId="2" xfId="0" applyNumberFormat="1" applyFont="1" applyBorder="1" applyAlignment="1">
      <alignment horizontal="center" vertical="center"/>
    </xf>
    <xf numFmtId="164" fontId="2080" fillId="0" borderId="2" xfId="0" applyNumberFormat="1" applyFont="1" applyBorder="1" applyAlignment="1">
      <alignment horizontal="center" vertical="center" wrapText="1"/>
    </xf>
    <xf numFmtId="4" fontId="2081" fillId="0" borderId="2" xfId="0" applyNumberFormat="1" applyFont="1" applyBorder="1" applyAlignment="1">
      <alignment horizontal="center" vertical="center"/>
    </xf>
    <xf numFmtId="164" fontId="2082" fillId="0" borderId="2" xfId="0" applyNumberFormat="1" applyFont="1" applyBorder="1" applyAlignment="1">
      <alignment horizontal="center" vertical="center"/>
    </xf>
    <xf numFmtId="0" fontId="2083" fillId="0" borderId="2" xfId="0" applyFont="1" applyBorder="1" applyAlignment="1">
      <alignment horizontal="center" vertical="center" wrapText="1"/>
    </xf>
    <xf numFmtId="4" fontId="2084" fillId="0" borderId="2" xfId="0" applyNumberFormat="1" applyFont="1" applyBorder="1" applyAlignment="1">
      <alignment horizontal="center" vertical="center"/>
    </xf>
    <xf numFmtId="164" fontId="2085" fillId="0" borderId="2" xfId="0" applyNumberFormat="1" applyFont="1" applyBorder="1" applyAlignment="1">
      <alignment horizontal="center" vertical="center"/>
    </xf>
    <xf numFmtId="164" fontId="2086" fillId="0" borderId="2" xfId="0" applyNumberFormat="1" applyFont="1" applyBorder="1" applyAlignment="1">
      <alignment horizontal="center" vertical="center"/>
    </xf>
    <xf numFmtId="165" fontId="2087" fillId="0" borderId="2" xfId="0" applyNumberFormat="1" applyFont="1" applyBorder="1" applyAlignment="1">
      <alignment horizontal="center" vertical="center"/>
    </xf>
    <xf numFmtId="164" fontId="2088" fillId="0" borderId="2" xfId="0" applyNumberFormat="1" applyFont="1" applyBorder="1" applyAlignment="1">
      <alignment horizontal="center" vertical="center"/>
    </xf>
    <xf numFmtId="164" fontId="2089" fillId="0" borderId="2" xfId="0" applyNumberFormat="1" applyFont="1" applyBorder="1" applyAlignment="1">
      <alignment horizontal="center" vertical="center" wrapText="1"/>
    </xf>
    <xf numFmtId="4" fontId="2090" fillId="0" borderId="2" xfId="0" applyNumberFormat="1" applyFont="1" applyBorder="1" applyAlignment="1">
      <alignment horizontal="center" vertical="center"/>
    </xf>
    <xf numFmtId="164" fontId="2091" fillId="0" borderId="2" xfId="0" applyNumberFormat="1" applyFont="1" applyBorder="1" applyAlignment="1">
      <alignment horizontal="center" vertical="center"/>
    </xf>
    <xf numFmtId="0" fontId="2092" fillId="0" borderId="2" xfId="0" applyFont="1" applyBorder="1" applyAlignment="1">
      <alignment horizontal="center" vertical="center" wrapText="1"/>
    </xf>
    <xf numFmtId="4" fontId="2093" fillId="0" borderId="2" xfId="0" applyNumberFormat="1" applyFont="1" applyBorder="1" applyAlignment="1">
      <alignment horizontal="center" vertical="center"/>
    </xf>
    <xf numFmtId="164" fontId="2094" fillId="0" borderId="2" xfId="0" applyNumberFormat="1" applyFont="1" applyBorder="1" applyAlignment="1">
      <alignment horizontal="center" vertical="center"/>
    </xf>
    <xf numFmtId="164" fontId="2095" fillId="0" borderId="2" xfId="0" applyNumberFormat="1" applyFont="1" applyBorder="1" applyAlignment="1">
      <alignment horizontal="center" vertical="center"/>
    </xf>
    <xf numFmtId="165" fontId="2096" fillId="0" borderId="2" xfId="0" applyNumberFormat="1" applyFont="1" applyBorder="1" applyAlignment="1">
      <alignment horizontal="center" vertical="center"/>
    </xf>
    <xf numFmtId="164" fontId="2097" fillId="0" borderId="2" xfId="0" applyNumberFormat="1" applyFont="1" applyBorder="1" applyAlignment="1">
      <alignment horizontal="center" vertical="center"/>
    </xf>
    <xf numFmtId="164" fontId="2098" fillId="0" borderId="2" xfId="0" applyNumberFormat="1" applyFont="1" applyBorder="1" applyAlignment="1">
      <alignment horizontal="center" vertical="center" wrapText="1"/>
    </xf>
    <xf numFmtId="4" fontId="2099" fillId="0" borderId="2" xfId="0" applyNumberFormat="1" applyFont="1" applyBorder="1" applyAlignment="1">
      <alignment horizontal="center" vertical="center"/>
    </xf>
    <xf numFmtId="164" fontId="2100" fillId="0" borderId="2" xfId="0" applyNumberFormat="1" applyFont="1" applyBorder="1" applyAlignment="1">
      <alignment horizontal="center" vertical="center"/>
    </xf>
    <xf numFmtId="0" fontId="2101" fillId="0" borderId="2" xfId="0" applyFont="1" applyBorder="1" applyAlignment="1">
      <alignment horizontal="center" vertical="center" wrapText="1"/>
    </xf>
    <xf numFmtId="4" fontId="2102" fillId="0" borderId="2" xfId="0" applyNumberFormat="1" applyFont="1" applyBorder="1" applyAlignment="1">
      <alignment horizontal="center" vertical="center"/>
    </xf>
    <xf numFmtId="164" fontId="2103" fillId="0" borderId="2" xfId="0" applyNumberFormat="1" applyFont="1" applyBorder="1" applyAlignment="1">
      <alignment horizontal="center" vertical="center"/>
    </xf>
    <xf numFmtId="164" fontId="2104" fillId="0" borderId="2" xfId="0" applyNumberFormat="1" applyFont="1" applyBorder="1" applyAlignment="1">
      <alignment horizontal="center" vertical="center"/>
    </xf>
    <xf numFmtId="165" fontId="2105" fillId="0" borderId="2" xfId="0" applyNumberFormat="1" applyFont="1" applyBorder="1" applyAlignment="1">
      <alignment horizontal="center" vertical="center"/>
    </xf>
    <xf numFmtId="164" fontId="2106" fillId="0" borderId="2" xfId="0" applyNumberFormat="1" applyFont="1" applyBorder="1" applyAlignment="1">
      <alignment horizontal="center" vertical="center"/>
    </xf>
    <xf numFmtId="164" fontId="2107" fillId="0" borderId="2" xfId="0" applyNumberFormat="1" applyFont="1" applyBorder="1" applyAlignment="1">
      <alignment horizontal="center" vertical="center" wrapText="1"/>
    </xf>
    <xf numFmtId="4" fontId="2108" fillId="0" borderId="2" xfId="0" applyNumberFormat="1" applyFont="1" applyBorder="1" applyAlignment="1">
      <alignment horizontal="center" vertical="center"/>
    </xf>
    <xf numFmtId="164" fontId="2109" fillId="0" borderId="2" xfId="0" applyNumberFormat="1" applyFont="1" applyBorder="1" applyAlignment="1">
      <alignment horizontal="center" vertical="center"/>
    </xf>
    <xf numFmtId="0" fontId="2110" fillId="2" borderId="2" xfId="0" applyNumberFormat="1" applyFont="1" applyFill="1" applyBorder="1" applyAlignment="1">
      <alignment horizontal="center" vertical="center" wrapText="1"/>
    </xf>
    <xf numFmtId="164" fontId="2110" fillId="2" borderId="2" xfId="0" applyNumberFormat="1" applyFont="1" applyFill="1" applyBorder="1" applyAlignment="1">
      <alignment horizontal="center" vertical="center" wrapText="1"/>
    </xf>
    <xf numFmtId="0" fontId="2111" fillId="0" borderId="2" xfId="0" applyFont="1" applyBorder="1" applyAlignment="1">
      <alignment horizontal="center" vertical="center" wrapText="1"/>
    </xf>
    <xf numFmtId="4" fontId="2112" fillId="0" borderId="2" xfId="0" applyNumberFormat="1" applyFont="1" applyBorder="1" applyAlignment="1">
      <alignment horizontal="center" vertical="center"/>
    </xf>
    <xf numFmtId="164" fontId="2113" fillId="0" borderId="2" xfId="0" applyNumberFormat="1" applyFont="1" applyBorder="1" applyAlignment="1">
      <alignment horizontal="center" vertical="center"/>
    </xf>
    <xf numFmtId="164" fontId="2114" fillId="0" borderId="2" xfId="0" applyNumberFormat="1" applyFont="1" applyBorder="1" applyAlignment="1">
      <alignment horizontal="center" vertical="center"/>
    </xf>
    <xf numFmtId="165" fontId="2115" fillId="0" borderId="2" xfId="0" applyNumberFormat="1" applyFont="1" applyBorder="1" applyAlignment="1">
      <alignment horizontal="center" vertical="center"/>
    </xf>
    <xf numFmtId="164" fontId="2116" fillId="0" borderId="2" xfId="0" applyNumberFormat="1" applyFont="1" applyBorder="1" applyAlignment="1">
      <alignment horizontal="center" vertical="center"/>
    </xf>
    <xf numFmtId="164" fontId="2117" fillId="0" borderId="2" xfId="0" applyNumberFormat="1" applyFont="1" applyBorder="1" applyAlignment="1">
      <alignment horizontal="center" vertical="center" wrapText="1"/>
    </xf>
    <xf numFmtId="4" fontId="2118" fillId="0" borderId="2" xfId="0" applyNumberFormat="1" applyFont="1" applyBorder="1" applyAlignment="1">
      <alignment horizontal="center" vertical="center"/>
    </xf>
    <xf numFmtId="164" fontId="2119" fillId="0" borderId="2" xfId="0" applyNumberFormat="1" applyFont="1" applyBorder="1" applyAlignment="1">
      <alignment horizontal="center" vertical="center"/>
    </xf>
    <xf numFmtId="0" fontId="2120" fillId="0" borderId="2" xfId="0" applyFont="1" applyBorder="1" applyAlignment="1">
      <alignment horizontal="center" vertical="center" wrapText="1"/>
    </xf>
    <xf numFmtId="4" fontId="2121" fillId="0" borderId="2" xfId="0" applyNumberFormat="1" applyFont="1" applyBorder="1" applyAlignment="1">
      <alignment horizontal="center" vertical="center"/>
    </xf>
    <xf numFmtId="164" fontId="2122" fillId="0" borderId="2" xfId="0" applyNumberFormat="1" applyFont="1" applyBorder="1" applyAlignment="1">
      <alignment horizontal="center" vertical="center"/>
    </xf>
    <xf numFmtId="164" fontId="2123" fillId="0" borderId="2" xfId="0" applyNumberFormat="1" applyFont="1" applyBorder="1" applyAlignment="1">
      <alignment horizontal="center" vertical="center"/>
    </xf>
    <xf numFmtId="165" fontId="2124" fillId="0" borderId="2" xfId="0" applyNumberFormat="1" applyFont="1" applyBorder="1" applyAlignment="1">
      <alignment horizontal="center" vertical="center"/>
    </xf>
    <xf numFmtId="164" fontId="2125" fillId="0" borderId="2" xfId="0" applyNumberFormat="1" applyFont="1" applyBorder="1" applyAlignment="1">
      <alignment horizontal="center" vertical="center"/>
    </xf>
    <xf numFmtId="164" fontId="2126" fillId="0" borderId="2" xfId="0" applyNumberFormat="1" applyFont="1" applyBorder="1" applyAlignment="1">
      <alignment horizontal="center" vertical="center" wrapText="1"/>
    </xf>
    <xf numFmtId="4" fontId="2127" fillId="0" borderId="2" xfId="0" applyNumberFormat="1" applyFont="1" applyBorder="1" applyAlignment="1">
      <alignment horizontal="center" vertical="center"/>
    </xf>
    <xf numFmtId="164" fontId="2128" fillId="0" borderId="2" xfId="0" applyNumberFormat="1" applyFont="1" applyBorder="1" applyAlignment="1">
      <alignment horizontal="center" vertical="center"/>
    </xf>
    <xf numFmtId="0" fontId="2129" fillId="0" borderId="2" xfId="0" applyFont="1" applyBorder="1" applyAlignment="1">
      <alignment horizontal="center" vertical="center" wrapText="1"/>
    </xf>
    <xf numFmtId="4" fontId="2130" fillId="0" borderId="2" xfId="0" applyNumberFormat="1" applyFont="1" applyBorder="1" applyAlignment="1">
      <alignment horizontal="center" vertical="center"/>
    </xf>
    <xf numFmtId="164" fontId="2131" fillId="0" borderId="2" xfId="0" applyNumberFormat="1" applyFont="1" applyBorder="1" applyAlignment="1">
      <alignment horizontal="center" vertical="center"/>
    </xf>
    <xf numFmtId="164" fontId="2132" fillId="0" borderId="2" xfId="0" applyNumberFormat="1" applyFont="1" applyBorder="1" applyAlignment="1">
      <alignment horizontal="center" vertical="center"/>
    </xf>
    <xf numFmtId="165" fontId="2133" fillId="0" borderId="2" xfId="0" applyNumberFormat="1" applyFont="1" applyBorder="1" applyAlignment="1">
      <alignment horizontal="center" vertical="center"/>
    </xf>
    <xf numFmtId="164" fontId="2134" fillId="0" borderId="2" xfId="0" applyNumberFormat="1" applyFont="1" applyBorder="1" applyAlignment="1">
      <alignment horizontal="center" vertical="center"/>
    </xf>
    <xf numFmtId="164" fontId="2135" fillId="0" borderId="2" xfId="0" applyNumberFormat="1" applyFont="1" applyBorder="1" applyAlignment="1">
      <alignment horizontal="center" vertical="center" wrapText="1"/>
    </xf>
    <xf numFmtId="4" fontId="2136" fillId="0" borderId="2" xfId="0" applyNumberFormat="1" applyFont="1" applyBorder="1" applyAlignment="1">
      <alignment horizontal="center" vertical="center"/>
    </xf>
    <xf numFmtId="164" fontId="2137" fillId="0" borderId="2" xfId="0" applyNumberFormat="1" applyFont="1" applyBorder="1" applyAlignment="1">
      <alignment horizontal="center" vertical="center"/>
    </xf>
    <xf numFmtId="0" fontId="2138" fillId="0" borderId="2" xfId="0" applyFont="1" applyBorder="1" applyAlignment="1">
      <alignment horizontal="center" vertical="center" wrapText="1"/>
    </xf>
    <xf numFmtId="4" fontId="2139" fillId="0" borderId="2" xfId="0" applyNumberFormat="1" applyFont="1" applyBorder="1" applyAlignment="1">
      <alignment horizontal="center" vertical="center"/>
    </xf>
    <xf numFmtId="164" fontId="2140" fillId="0" borderId="2" xfId="0" applyNumberFormat="1" applyFont="1" applyBorder="1" applyAlignment="1">
      <alignment horizontal="center" vertical="center"/>
    </xf>
    <xf numFmtId="164" fontId="2141" fillId="0" borderId="2" xfId="0" applyNumberFormat="1" applyFont="1" applyBorder="1" applyAlignment="1">
      <alignment horizontal="center" vertical="center"/>
    </xf>
    <xf numFmtId="165" fontId="2142" fillId="0" borderId="2" xfId="0" applyNumberFormat="1" applyFont="1" applyBorder="1" applyAlignment="1">
      <alignment horizontal="center" vertical="center"/>
    </xf>
    <xf numFmtId="164" fontId="2143" fillId="0" borderId="2" xfId="0" applyNumberFormat="1" applyFont="1" applyBorder="1" applyAlignment="1">
      <alignment horizontal="center" vertical="center"/>
    </xf>
    <xf numFmtId="164" fontId="2144" fillId="0" borderId="2" xfId="0" applyNumberFormat="1" applyFont="1" applyBorder="1" applyAlignment="1">
      <alignment horizontal="center" vertical="center" wrapText="1"/>
    </xf>
    <xf numFmtId="4" fontId="2145" fillId="0" borderId="2" xfId="0" applyNumberFormat="1" applyFont="1" applyBorder="1" applyAlignment="1">
      <alignment horizontal="center" vertical="center"/>
    </xf>
    <xf numFmtId="164" fontId="2146" fillId="0" borderId="2" xfId="0" applyNumberFormat="1" applyFont="1" applyBorder="1" applyAlignment="1">
      <alignment horizontal="center" vertical="center"/>
    </xf>
    <xf numFmtId="0" fontId="2147" fillId="0" borderId="2" xfId="0" applyFont="1" applyBorder="1" applyAlignment="1">
      <alignment horizontal="center" vertical="center" wrapText="1"/>
    </xf>
    <xf numFmtId="4" fontId="2148" fillId="0" borderId="2" xfId="0" applyNumberFormat="1" applyFont="1" applyBorder="1" applyAlignment="1">
      <alignment horizontal="center" vertical="center"/>
    </xf>
    <xf numFmtId="164" fontId="2149" fillId="0" borderId="2" xfId="0" applyNumberFormat="1" applyFont="1" applyBorder="1" applyAlignment="1">
      <alignment horizontal="center" vertical="center"/>
    </xf>
    <xf numFmtId="164" fontId="2150" fillId="0" borderId="2" xfId="0" applyNumberFormat="1" applyFont="1" applyBorder="1" applyAlignment="1">
      <alignment horizontal="center" vertical="center"/>
    </xf>
    <xf numFmtId="165" fontId="2151" fillId="0" borderId="2" xfId="0" applyNumberFormat="1" applyFont="1" applyBorder="1" applyAlignment="1">
      <alignment horizontal="center" vertical="center"/>
    </xf>
    <xf numFmtId="164" fontId="2152" fillId="0" borderId="2" xfId="0" applyNumberFormat="1" applyFont="1" applyBorder="1" applyAlignment="1">
      <alignment horizontal="center" vertical="center"/>
    </xf>
    <xf numFmtId="164" fontId="2153" fillId="0" borderId="2" xfId="0" applyNumberFormat="1" applyFont="1" applyBorder="1" applyAlignment="1">
      <alignment horizontal="center" vertical="center" wrapText="1"/>
    </xf>
    <xf numFmtId="4" fontId="2154" fillId="0" borderId="2" xfId="0" applyNumberFormat="1" applyFont="1" applyBorder="1" applyAlignment="1">
      <alignment horizontal="center" vertical="center"/>
    </xf>
    <xf numFmtId="164" fontId="2155" fillId="0" borderId="2" xfId="0" applyNumberFormat="1" applyFont="1" applyBorder="1" applyAlignment="1">
      <alignment horizontal="center" vertical="center"/>
    </xf>
    <xf numFmtId="0" fontId="2156" fillId="0" borderId="2" xfId="0" applyFont="1" applyBorder="1" applyAlignment="1">
      <alignment horizontal="center" vertical="center" wrapText="1"/>
    </xf>
    <xf numFmtId="4" fontId="2157" fillId="0" borderId="2" xfId="0" applyNumberFormat="1" applyFont="1" applyBorder="1" applyAlignment="1">
      <alignment horizontal="center" vertical="center"/>
    </xf>
    <xf numFmtId="164" fontId="2158" fillId="0" borderId="2" xfId="0" applyNumberFormat="1" applyFont="1" applyBorder="1" applyAlignment="1">
      <alignment horizontal="center" vertical="center"/>
    </xf>
    <xf numFmtId="164" fontId="2159" fillId="0" borderId="2" xfId="0" applyNumberFormat="1" applyFont="1" applyBorder="1" applyAlignment="1">
      <alignment horizontal="center" vertical="center"/>
    </xf>
    <xf numFmtId="165" fontId="2160" fillId="0" borderId="2" xfId="0" applyNumberFormat="1" applyFont="1" applyBorder="1" applyAlignment="1">
      <alignment horizontal="center" vertical="center"/>
    </xf>
    <xf numFmtId="164" fontId="2161" fillId="0" borderId="2" xfId="0" applyNumberFormat="1" applyFont="1" applyBorder="1" applyAlignment="1">
      <alignment horizontal="center" vertical="center"/>
    </xf>
    <xf numFmtId="164" fontId="2162" fillId="0" borderId="2" xfId="0" applyNumberFormat="1" applyFont="1" applyBorder="1" applyAlignment="1">
      <alignment horizontal="center" vertical="center" wrapText="1"/>
    </xf>
    <xf numFmtId="4" fontId="2163" fillId="0" borderId="2" xfId="0" applyNumberFormat="1" applyFont="1" applyBorder="1" applyAlignment="1">
      <alignment horizontal="center" vertical="center"/>
    </xf>
    <xf numFmtId="164" fontId="2164" fillId="0" borderId="2" xfId="0" applyNumberFormat="1" applyFont="1" applyBorder="1" applyAlignment="1">
      <alignment horizontal="center" vertical="center"/>
    </xf>
    <xf numFmtId="0" fontId="2165" fillId="0" borderId="2" xfId="0" applyFont="1" applyBorder="1" applyAlignment="1">
      <alignment horizontal="center" vertical="center" wrapText="1"/>
    </xf>
    <xf numFmtId="4" fontId="2166" fillId="0" borderId="2" xfId="0" applyNumberFormat="1" applyFont="1" applyBorder="1" applyAlignment="1">
      <alignment horizontal="center" vertical="center"/>
    </xf>
    <xf numFmtId="164" fontId="2167" fillId="0" borderId="2" xfId="0" applyNumberFormat="1" applyFont="1" applyBorder="1" applyAlignment="1">
      <alignment horizontal="center" vertical="center"/>
    </xf>
    <xf numFmtId="164" fontId="2168" fillId="0" borderId="2" xfId="0" applyNumberFormat="1" applyFont="1" applyBorder="1" applyAlignment="1">
      <alignment horizontal="center" vertical="center"/>
    </xf>
    <xf numFmtId="165" fontId="2169" fillId="0" borderId="2" xfId="0" applyNumberFormat="1" applyFont="1" applyBorder="1" applyAlignment="1">
      <alignment horizontal="center" vertical="center"/>
    </xf>
    <xf numFmtId="164" fontId="2170" fillId="0" borderId="2" xfId="0" applyNumberFormat="1" applyFont="1" applyBorder="1" applyAlignment="1">
      <alignment horizontal="center" vertical="center"/>
    </xf>
    <xf numFmtId="164" fontId="2171" fillId="0" borderId="2" xfId="0" applyNumberFormat="1" applyFont="1" applyBorder="1" applyAlignment="1">
      <alignment horizontal="center" vertical="center" wrapText="1"/>
    </xf>
    <xf numFmtId="4" fontId="2172" fillId="0" borderId="2" xfId="0" applyNumberFormat="1" applyFont="1" applyBorder="1" applyAlignment="1">
      <alignment horizontal="center" vertical="center"/>
    </xf>
    <xf numFmtId="164" fontId="2173" fillId="0" borderId="2" xfId="0" applyNumberFormat="1" applyFont="1" applyBorder="1" applyAlignment="1">
      <alignment horizontal="center" vertical="center"/>
    </xf>
    <xf numFmtId="0" fontId="2174" fillId="0" borderId="2" xfId="0" applyFont="1" applyBorder="1" applyAlignment="1">
      <alignment horizontal="center" vertical="center" wrapText="1"/>
    </xf>
    <xf numFmtId="4" fontId="2175" fillId="0" borderId="2" xfId="0" applyNumberFormat="1" applyFont="1" applyBorder="1" applyAlignment="1">
      <alignment horizontal="center" vertical="center"/>
    </xf>
    <xf numFmtId="164" fontId="2176" fillId="0" borderId="2" xfId="0" applyNumberFormat="1" applyFont="1" applyBorder="1" applyAlignment="1">
      <alignment horizontal="center" vertical="center"/>
    </xf>
    <xf numFmtId="164" fontId="2177" fillId="0" borderId="2" xfId="0" applyNumberFormat="1" applyFont="1" applyBorder="1" applyAlignment="1">
      <alignment horizontal="center" vertical="center"/>
    </xf>
    <xf numFmtId="165" fontId="2178" fillId="0" borderId="2" xfId="0" applyNumberFormat="1" applyFont="1" applyBorder="1" applyAlignment="1">
      <alignment horizontal="center" vertical="center"/>
    </xf>
    <xf numFmtId="164" fontId="2179" fillId="0" borderId="2" xfId="0" applyNumberFormat="1" applyFont="1" applyBorder="1" applyAlignment="1">
      <alignment horizontal="center" vertical="center"/>
    </xf>
    <xf numFmtId="164" fontId="2180" fillId="0" borderId="2" xfId="0" applyNumberFormat="1" applyFont="1" applyBorder="1" applyAlignment="1">
      <alignment horizontal="center" vertical="center" wrapText="1"/>
    </xf>
    <xf numFmtId="4" fontId="2181" fillId="0" borderId="2" xfId="0" applyNumberFormat="1" applyFont="1" applyBorder="1" applyAlignment="1">
      <alignment horizontal="center" vertical="center"/>
    </xf>
    <xf numFmtId="164" fontId="2182" fillId="0" borderId="2" xfId="0" applyNumberFormat="1" applyFont="1" applyBorder="1" applyAlignment="1">
      <alignment horizontal="center" vertical="center"/>
    </xf>
    <xf numFmtId="0" fontId="2183" fillId="2" borderId="2" xfId="0" applyNumberFormat="1" applyFont="1" applyFill="1" applyBorder="1" applyAlignment="1">
      <alignment horizontal="center" vertical="center" wrapText="1"/>
    </xf>
    <xf numFmtId="164" fontId="2183" fillId="2" borderId="2" xfId="0" applyNumberFormat="1" applyFont="1" applyFill="1" applyBorder="1" applyAlignment="1">
      <alignment horizontal="center" vertical="center" wrapText="1"/>
    </xf>
    <xf numFmtId="0" fontId="2184" fillId="0" borderId="2" xfId="0" applyFont="1" applyBorder="1" applyAlignment="1">
      <alignment horizontal="center" vertical="center" wrapText="1"/>
    </xf>
    <xf numFmtId="4" fontId="2185" fillId="0" borderId="2" xfId="0" applyNumberFormat="1" applyFont="1" applyBorder="1" applyAlignment="1">
      <alignment horizontal="center" vertical="center"/>
    </xf>
    <xf numFmtId="164" fontId="2186" fillId="0" borderId="2" xfId="0" applyNumberFormat="1" applyFont="1" applyBorder="1" applyAlignment="1">
      <alignment horizontal="center" vertical="center"/>
    </xf>
    <xf numFmtId="164" fontId="2187" fillId="0" borderId="2" xfId="0" applyNumberFormat="1" applyFont="1" applyBorder="1" applyAlignment="1">
      <alignment horizontal="center" vertical="center"/>
    </xf>
    <xf numFmtId="165" fontId="2188" fillId="0" borderId="2" xfId="0" applyNumberFormat="1" applyFont="1" applyBorder="1" applyAlignment="1">
      <alignment horizontal="center" vertical="center"/>
    </xf>
    <xf numFmtId="164" fontId="2189" fillId="0" borderId="2" xfId="0" applyNumberFormat="1" applyFont="1" applyBorder="1" applyAlignment="1">
      <alignment horizontal="center" vertical="center"/>
    </xf>
    <xf numFmtId="164" fontId="2190" fillId="0" borderId="2" xfId="0" applyNumberFormat="1" applyFont="1" applyBorder="1" applyAlignment="1">
      <alignment horizontal="center" vertical="center" wrapText="1"/>
    </xf>
    <xf numFmtId="4" fontId="2191" fillId="0" borderId="2" xfId="0" applyNumberFormat="1" applyFont="1" applyBorder="1" applyAlignment="1">
      <alignment horizontal="center" vertical="center"/>
    </xf>
    <xf numFmtId="164" fontId="2192" fillId="0" borderId="2" xfId="0" applyNumberFormat="1" applyFont="1" applyBorder="1" applyAlignment="1">
      <alignment horizontal="center" vertical="center"/>
    </xf>
    <xf numFmtId="0" fontId="2193" fillId="0" borderId="2" xfId="0" applyFont="1" applyBorder="1" applyAlignment="1">
      <alignment horizontal="center" vertical="center" wrapText="1"/>
    </xf>
    <xf numFmtId="4" fontId="2194" fillId="0" borderId="2" xfId="0" applyNumberFormat="1" applyFont="1" applyBorder="1" applyAlignment="1">
      <alignment horizontal="center" vertical="center"/>
    </xf>
    <xf numFmtId="164" fontId="2195" fillId="0" borderId="2" xfId="0" applyNumberFormat="1" applyFont="1" applyBorder="1" applyAlignment="1">
      <alignment horizontal="center" vertical="center"/>
    </xf>
    <xf numFmtId="164" fontId="2196" fillId="0" borderId="2" xfId="0" applyNumberFormat="1" applyFont="1" applyBorder="1" applyAlignment="1">
      <alignment horizontal="center" vertical="center"/>
    </xf>
    <xf numFmtId="165" fontId="2197" fillId="0" borderId="2" xfId="0" applyNumberFormat="1" applyFont="1" applyBorder="1" applyAlignment="1">
      <alignment horizontal="center" vertical="center"/>
    </xf>
    <xf numFmtId="164" fontId="2198" fillId="0" borderId="2" xfId="0" applyNumberFormat="1" applyFont="1" applyBorder="1" applyAlignment="1">
      <alignment horizontal="center" vertical="center"/>
    </xf>
    <xf numFmtId="164" fontId="2199" fillId="0" borderId="2" xfId="0" applyNumberFormat="1" applyFont="1" applyBorder="1" applyAlignment="1">
      <alignment horizontal="center" vertical="center" wrapText="1"/>
    </xf>
    <xf numFmtId="4" fontId="2200" fillId="0" borderId="2" xfId="0" applyNumberFormat="1" applyFont="1" applyBorder="1" applyAlignment="1">
      <alignment horizontal="center" vertical="center"/>
    </xf>
    <xf numFmtId="164" fontId="2201" fillId="0" borderId="2" xfId="0" applyNumberFormat="1" applyFont="1" applyBorder="1" applyAlignment="1">
      <alignment horizontal="center" vertical="center"/>
    </xf>
    <xf numFmtId="0" fontId="2202" fillId="0" borderId="2" xfId="0" applyFont="1" applyBorder="1" applyAlignment="1">
      <alignment horizontal="center" vertical="center" wrapText="1"/>
    </xf>
    <xf numFmtId="4" fontId="2203" fillId="0" borderId="2" xfId="0" applyNumberFormat="1" applyFont="1" applyBorder="1" applyAlignment="1">
      <alignment horizontal="center" vertical="center"/>
    </xf>
    <xf numFmtId="164" fontId="2204" fillId="0" borderId="2" xfId="0" applyNumberFormat="1" applyFont="1" applyBorder="1" applyAlignment="1">
      <alignment horizontal="center" vertical="center"/>
    </xf>
    <xf numFmtId="164" fontId="2205" fillId="0" borderId="2" xfId="0" applyNumberFormat="1" applyFont="1" applyBorder="1" applyAlignment="1">
      <alignment horizontal="center" vertical="center"/>
    </xf>
    <xf numFmtId="165" fontId="2206" fillId="0" borderId="2" xfId="0" applyNumberFormat="1" applyFont="1" applyBorder="1" applyAlignment="1">
      <alignment horizontal="center" vertical="center"/>
    </xf>
    <xf numFmtId="164" fontId="2207" fillId="0" borderId="2" xfId="0" applyNumberFormat="1" applyFont="1" applyBorder="1" applyAlignment="1">
      <alignment horizontal="center" vertical="center"/>
    </xf>
    <xf numFmtId="164" fontId="2208" fillId="0" borderId="2" xfId="0" applyNumberFormat="1" applyFont="1" applyBorder="1" applyAlignment="1">
      <alignment horizontal="center" vertical="center" wrapText="1"/>
    </xf>
    <xf numFmtId="4" fontId="2209" fillId="0" borderId="2" xfId="0" applyNumberFormat="1" applyFont="1" applyBorder="1" applyAlignment="1">
      <alignment horizontal="center" vertical="center"/>
    </xf>
    <xf numFmtId="164" fontId="2210" fillId="0" borderId="2" xfId="0" applyNumberFormat="1" applyFont="1" applyBorder="1" applyAlignment="1">
      <alignment horizontal="center" vertical="center"/>
    </xf>
    <xf numFmtId="0" fontId="2211" fillId="0" borderId="2" xfId="0" applyFont="1" applyBorder="1" applyAlignment="1">
      <alignment horizontal="center" vertical="center" wrapText="1"/>
    </xf>
    <xf numFmtId="4" fontId="2212" fillId="0" borderId="2" xfId="0" applyNumberFormat="1" applyFont="1" applyBorder="1" applyAlignment="1">
      <alignment horizontal="center" vertical="center"/>
    </xf>
    <xf numFmtId="164" fontId="2213" fillId="0" borderId="2" xfId="0" applyNumberFormat="1" applyFont="1" applyBorder="1" applyAlignment="1">
      <alignment horizontal="center" vertical="center"/>
    </xf>
    <xf numFmtId="164" fontId="2214" fillId="0" borderId="2" xfId="0" applyNumberFormat="1" applyFont="1" applyBorder="1" applyAlignment="1">
      <alignment horizontal="center" vertical="center"/>
    </xf>
    <xf numFmtId="165" fontId="2215" fillId="0" borderId="2" xfId="0" applyNumberFormat="1" applyFont="1" applyBorder="1" applyAlignment="1">
      <alignment horizontal="center" vertical="center"/>
    </xf>
    <xf numFmtId="164" fontId="2216" fillId="0" borderId="2" xfId="0" applyNumberFormat="1" applyFont="1" applyBorder="1" applyAlignment="1">
      <alignment horizontal="center" vertical="center"/>
    </xf>
    <xf numFmtId="164" fontId="2217" fillId="0" borderId="2" xfId="0" applyNumberFormat="1" applyFont="1" applyBorder="1" applyAlignment="1">
      <alignment horizontal="center" vertical="center" wrapText="1"/>
    </xf>
    <xf numFmtId="4" fontId="2218" fillId="0" borderId="2" xfId="0" applyNumberFormat="1" applyFont="1" applyBorder="1" applyAlignment="1">
      <alignment horizontal="center" vertical="center"/>
    </xf>
    <xf numFmtId="164" fontId="2219" fillId="0" borderId="2" xfId="0" applyNumberFormat="1" applyFont="1" applyBorder="1" applyAlignment="1">
      <alignment horizontal="center" vertical="center"/>
    </xf>
    <xf numFmtId="0" fontId="2220" fillId="0" borderId="2" xfId="0" applyFont="1" applyBorder="1" applyAlignment="1">
      <alignment horizontal="center" vertical="center" wrapText="1"/>
    </xf>
    <xf numFmtId="4" fontId="2221" fillId="0" borderId="2" xfId="0" applyNumberFormat="1" applyFont="1" applyBorder="1" applyAlignment="1">
      <alignment horizontal="center" vertical="center"/>
    </xf>
    <xf numFmtId="164" fontId="2222" fillId="0" borderId="2" xfId="0" applyNumberFormat="1" applyFont="1" applyBorder="1" applyAlignment="1">
      <alignment horizontal="center" vertical="center"/>
    </xf>
    <xf numFmtId="164" fontId="2223" fillId="0" borderId="2" xfId="0" applyNumberFormat="1" applyFont="1" applyBorder="1" applyAlignment="1">
      <alignment horizontal="center" vertical="center"/>
    </xf>
    <xf numFmtId="165" fontId="2224" fillId="0" borderId="2" xfId="0" applyNumberFormat="1" applyFont="1" applyBorder="1" applyAlignment="1">
      <alignment horizontal="center" vertical="center"/>
    </xf>
    <xf numFmtId="164" fontId="2225" fillId="0" borderId="2" xfId="0" applyNumberFormat="1" applyFont="1" applyBorder="1" applyAlignment="1">
      <alignment horizontal="center" vertical="center"/>
    </xf>
    <xf numFmtId="164" fontId="2226" fillId="0" borderId="2" xfId="0" applyNumberFormat="1" applyFont="1" applyBorder="1" applyAlignment="1">
      <alignment horizontal="center" vertical="center" wrapText="1"/>
    </xf>
    <xf numFmtId="4" fontId="2227" fillId="0" borderId="2" xfId="0" applyNumberFormat="1" applyFont="1" applyBorder="1" applyAlignment="1">
      <alignment horizontal="center" vertical="center"/>
    </xf>
    <xf numFmtId="164" fontId="2228" fillId="0" borderId="2" xfId="0" applyNumberFormat="1" applyFont="1" applyBorder="1" applyAlignment="1">
      <alignment horizontal="center" vertical="center"/>
    </xf>
    <xf numFmtId="0" fontId="2229" fillId="0" borderId="2" xfId="0" applyFont="1" applyBorder="1" applyAlignment="1">
      <alignment horizontal="center" vertical="center" wrapText="1"/>
    </xf>
    <xf numFmtId="4" fontId="2230" fillId="0" borderId="2" xfId="0" applyNumberFormat="1" applyFont="1" applyBorder="1" applyAlignment="1">
      <alignment horizontal="center" vertical="center"/>
    </xf>
    <xf numFmtId="164" fontId="2231" fillId="0" borderId="2" xfId="0" applyNumberFormat="1" applyFont="1" applyBorder="1" applyAlignment="1">
      <alignment horizontal="center" vertical="center"/>
    </xf>
    <xf numFmtId="164" fontId="2232" fillId="0" borderId="2" xfId="0" applyNumberFormat="1" applyFont="1" applyBorder="1" applyAlignment="1">
      <alignment horizontal="center" vertical="center"/>
    </xf>
    <xf numFmtId="165" fontId="2233" fillId="0" borderId="2" xfId="0" applyNumberFormat="1" applyFont="1" applyBorder="1" applyAlignment="1">
      <alignment horizontal="center" vertical="center"/>
    </xf>
    <xf numFmtId="164" fontId="2234" fillId="0" borderId="2" xfId="0" applyNumberFormat="1" applyFont="1" applyBorder="1" applyAlignment="1">
      <alignment horizontal="center" vertical="center"/>
    </xf>
    <xf numFmtId="164" fontId="2235" fillId="0" borderId="2" xfId="0" applyNumberFormat="1" applyFont="1" applyBorder="1" applyAlignment="1">
      <alignment horizontal="center" vertical="center" wrapText="1"/>
    </xf>
    <xf numFmtId="4" fontId="2236" fillId="0" borderId="2" xfId="0" applyNumberFormat="1" applyFont="1" applyBorder="1" applyAlignment="1">
      <alignment horizontal="center" vertical="center"/>
    </xf>
    <xf numFmtId="164" fontId="2237" fillId="0" borderId="2" xfId="0" applyNumberFormat="1" applyFont="1" applyBorder="1" applyAlignment="1">
      <alignment horizontal="center" vertical="center"/>
    </xf>
    <xf numFmtId="0" fontId="2238" fillId="0" borderId="2" xfId="0" applyFont="1" applyBorder="1" applyAlignment="1">
      <alignment horizontal="center" vertical="center" wrapText="1"/>
    </xf>
    <xf numFmtId="4" fontId="2239" fillId="0" borderId="2" xfId="0" applyNumberFormat="1" applyFont="1" applyBorder="1" applyAlignment="1">
      <alignment horizontal="center" vertical="center"/>
    </xf>
    <xf numFmtId="164" fontId="2240" fillId="0" borderId="2" xfId="0" applyNumberFormat="1" applyFont="1" applyBorder="1" applyAlignment="1">
      <alignment horizontal="center" vertical="center"/>
    </xf>
    <xf numFmtId="164" fontId="2241" fillId="0" borderId="2" xfId="0" applyNumberFormat="1" applyFont="1" applyBorder="1" applyAlignment="1">
      <alignment horizontal="center" vertical="center"/>
    </xf>
    <xf numFmtId="165" fontId="2242" fillId="0" borderId="2" xfId="0" applyNumberFormat="1" applyFont="1" applyBorder="1" applyAlignment="1">
      <alignment horizontal="center" vertical="center"/>
    </xf>
    <xf numFmtId="164" fontId="2243" fillId="0" borderId="2" xfId="0" applyNumberFormat="1" applyFont="1" applyBorder="1" applyAlignment="1">
      <alignment horizontal="center" vertical="center"/>
    </xf>
    <xf numFmtId="164" fontId="2244" fillId="0" borderId="2" xfId="0" applyNumberFormat="1" applyFont="1" applyBorder="1" applyAlignment="1">
      <alignment horizontal="center" vertical="center" wrapText="1"/>
    </xf>
    <xf numFmtId="4" fontId="2245" fillId="0" borderId="2" xfId="0" applyNumberFormat="1" applyFont="1" applyBorder="1" applyAlignment="1">
      <alignment horizontal="center" vertical="center"/>
    </xf>
    <xf numFmtId="164" fontId="2246" fillId="0" borderId="2" xfId="0" applyNumberFormat="1" applyFont="1" applyBorder="1" applyAlignment="1">
      <alignment horizontal="center" vertical="center"/>
    </xf>
    <xf numFmtId="0" fontId="2247" fillId="0" borderId="2" xfId="0" applyFont="1" applyBorder="1" applyAlignment="1">
      <alignment horizontal="center" vertical="center" wrapText="1"/>
    </xf>
    <xf numFmtId="4" fontId="2248" fillId="0" borderId="2" xfId="0" applyNumberFormat="1" applyFont="1" applyBorder="1" applyAlignment="1">
      <alignment horizontal="center" vertical="center"/>
    </xf>
    <xf numFmtId="164" fontId="2249" fillId="0" borderId="2" xfId="0" applyNumberFormat="1" applyFont="1" applyBorder="1" applyAlignment="1">
      <alignment horizontal="center" vertical="center"/>
    </xf>
    <xf numFmtId="164" fontId="2250" fillId="0" borderId="2" xfId="0" applyNumberFormat="1" applyFont="1" applyBorder="1" applyAlignment="1">
      <alignment horizontal="center" vertical="center"/>
    </xf>
    <xf numFmtId="165" fontId="2251" fillId="0" borderId="2" xfId="0" applyNumberFormat="1" applyFont="1" applyBorder="1" applyAlignment="1">
      <alignment horizontal="center" vertical="center"/>
    </xf>
    <xf numFmtId="164" fontId="2252" fillId="0" borderId="2" xfId="0" applyNumberFormat="1" applyFont="1" applyBorder="1" applyAlignment="1">
      <alignment horizontal="center" vertical="center"/>
    </xf>
    <xf numFmtId="164" fontId="2253" fillId="0" borderId="2" xfId="0" applyNumberFormat="1" applyFont="1" applyBorder="1" applyAlignment="1">
      <alignment horizontal="center" vertical="center" wrapText="1"/>
    </xf>
    <xf numFmtId="4" fontId="2254" fillId="0" borderId="2" xfId="0" applyNumberFormat="1" applyFont="1" applyBorder="1" applyAlignment="1">
      <alignment horizontal="center" vertical="center"/>
    </xf>
    <xf numFmtId="164" fontId="2255" fillId="0" borderId="2" xfId="0" applyNumberFormat="1" applyFont="1" applyBorder="1" applyAlignment="1">
      <alignment horizontal="center" vertical="center"/>
    </xf>
    <xf numFmtId="0" fontId="2256" fillId="0" borderId="2" xfId="0" applyFont="1" applyBorder="1" applyAlignment="1">
      <alignment horizontal="center" vertical="center" wrapText="1"/>
    </xf>
    <xf numFmtId="4" fontId="2257" fillId="0" borderId="2" xfId="0" applyNumberFormat="1" applyFont="1" applyBorder="1" applyAlignment="1">
      <alignment horizontal="center" vertical="center"/>
    </xf>
    <xf numFmtId="164" fontId="2258" fillId="0" borderId="2" xfId="0" applyNumberFormat="1" applyFont="1" applyBorder="1" applyAlignment="1">
      <alignment horizontal="center" vertical="center"/>
    </xf>
    <xf numFmtId="164" fontId="2259" fillId="0" borderId="2" xfId="0" applyNumberFormat="1" applyFont="1" applyBorder="1" applyAlignment="1">
      <alignment horizontal="center" vertical="center"/>
    </xf>
    <xf numFmtId="165" fontId="2260" fillId="0" borderId="2" xfId="0" applyNumberFormat="1" applyFont="1" applyBorder="1" applyAlignment="1">
      <alignment horizontal="center" vertical="center"/>
    </xf>
    <xf numFmtId="164" fontId="2261" fillId="0" borderId="2" xfId="0" applyNumberFormat="1" applyFont="1" applyBorder="1" applyAlignment="1">
      <alignment horizontal="center" vertical="center"/>
    </xf>
    <xf numFmtId="164" fontId="2262" fillId="0" borderId="2" xfId="0" applyNumberFormat="1" applyFont="1" applyBorder="1" applyAlignment="1">
      <alignment horizontal="center" vertical="center" wrapText="1"/>
    </xf>
    <xf numFmtId="4" fontId="2263" fillId="0" borderId="2" xfId="0" applyNumberFormat="1" applyFont="1" applyBorder="1" applyAlignment="1">
      <alignment horizontal="center" vertical="center"/>
    </xf>
    <xf numFmtId="164" fontId="2264" fillId="0" borderId="2" xfId="0" applyNumberFormat="1" applyFont="1" applyBorder="1" applyAlignment="1">
      <alignment horizontal="center" vertical="center"/>
    </xf>
    <xf numFmtId="0" fontId="2265" fillId="0" borderId="2" xfId="0" applyFont="1" applyBorder="1" applyAlignment="1">
      <alignment horizontal="center" vertical="center" wrapText="1"/>
    </xf>
    <xf numFmtId="4" fontId="2266" fillId="0" borderId="2" xfId="0" applyNumberFormat="1" applyFont="1" applyBorder="1" applyAlignment="1">
      <alignment horizontal="center" vertical="center"/>
    </xf>
    <xf numFmtId="164" fontId="2267" fillId="0" borderId="2" xfId="0" applyNumberFormat="1" applyFont="1" applyBorder="1" applyAlignment="1">
      <alignment horizontal="center" vertical="center"/>
    </xf>
    <xf numFmtId="164" fontId="2268" fillId="0" borderId="2" xfId="0" applyNumberFormat="1" applyFont="1" applyBorder="1" applyAlignment="1">
      <alignment horizontal="center" vertical="center"/>
    </xf>
    <xf numFmtId="165" fontId="2269" fillId="0" borderId="2" xfId="0" applyNumberFormat="1" applyFont="1" applyBorder="1" applyAlignment="1">
      <alignment horizontal="center" vertical="center"/>
    </xf>
    <xf numFmtId="164" fontId="2270" fillId="0" borderId="2" xfId="0" applyNumberFormat="1" applyFont="1" applyBorder="1" applyAlignment="1">
      <alignment horizontal="center" vertical="center"/>
    </xf>
    <xf numFmtId="164" fontId="2271" fillId="0" borderId="2" xfId="0" applyNumberFormat="1" applyFont="1" applyBorder="1" applyAlignment="1">
      <alignment horizontal="center" vertical="center" wrapText="1"/>
    </xf>
    <xf numFmtId="4" fontId="2272" fillId="0" borderId="2" xfId="0" applyNumberFormat="1" applyFont="1" applyBorder="1" applyAlignment="1">
      <alignment horizontal="center" vertical="center"/>
    </xf>
    <xf numFmtId="164" fontId="2273" fillId="0" borderId="2" xfId="0" applyNumberFormat="1" applyFont="1" applyBorder="1" applyAlignment="1">
      <alignment horizontal="center" vertical="center"/>
    </xf>
    <xf numFmtId="0" fontId="2274" fillId="0" borderId="2" xfId="0" applyFont="1" applyBorder="1" applyAlignment="1">
      <alignment horizontal="center" vertical="center" wrapText="1"/>
    </xf>
    <xf numFmtId="4" fontId="2275" fillId="0" borderId="2" xfId="0" applyNumberFormat="1" applyFont="1" applyBorder="1" applyAlignment="1">
      <alignment horizontal="center" vertical="center"/>
    </xf>
    <xf numFmtId="164" fontId="2276" fillId="0" borderId="2" xfId="0" applyNumberFormat="1" applyFont="1" applyBorder="1" applyAlignment="1">
      <alignment horizontal="center" vertical="center"/>
    </xf>
    <xf numFmtId="164" fontId="2277" fillId="0" borderId="2" xfId="0" applyNumberFormat="1" applyFont="1" applyBorder="1" applyAlignment="1">
      <alignment horizontal="center" vertical="center"/>
    </xf>
    <xf numFmtId="165" fontId="2278" fillId="0" borderId="2" xfId="0" applyNumberFormat="1" applyFont="1" applyBorder="1" applyAlignment="1">
      <alignment horizontal="center" vertical="center"/>
    </xf>
    <xf numFmtId="164" fontId="2279" fillId="0" borderId="2" xfId="0" applyNumberFormat="1" applyFont="1" applyBorder="1" applyAlignment="1">
      <alignment horizontal="center" vertical="center"/>
    </xf>
    <xf numFmtId="164" fontId="2280" fillId="0" borderId="2" xfId="0" applyNumberFormat="1" applyFont="1" applyBorder="1" applyAlignment="1">
      <alignment horizontal="center" vertical="center" wrapText="1"/>
    </xf>
    <xf numFmtId="4" fontId="2281" fillId="0" borderId="2" xfId="0" applyNumberFormat="1" applyFont="1" applyBorder="1" applyAlignment="1">
      <alignment horizontal="center" vertical="center"/>
    </xf>
    <xf numFmtId="164" fontId="2282" fillId="0" borderId="2" xfId="0" applyNumberFormat="1" applyFont="1" applyBorder="1" applyAlignment="1">
      <alignment horizontal="center" vertical="center"/>
    </xf>
    <xf numFmtId="0" fontId="2283" fillId="0" borderId="2" xfId="0" applyFont="1" applyBorder="1" applyAlignment="1">
      <alignment horizontal="center" vertical="center" wrapText="1"/>
    </xf>
    <xf numFmtId="4" fontId="2284" fillId="0" borderId="2" xfId="0" applyNumberFormat="1" applyFont="1" applyBorder="1" applyAlignment="1">
      <alignment horizontal="center" vertical="center"/>
    </xf>
    <xf numFmtId="164" fontId="2285" fillId="0" borderId="2" xfId="0" applyNumberFormat="1" applyFont="1" applyBorder="1" applyAlignment="1">
      <alignment horizontal="center" vertical="center"/>
    </xf>
    <xf numFmtId="164" fontId="2286" fillId="0" borderId="2" xfId="0" applyNumberFormat="1" applyFont="1" applyBorder="1" applyAlignment="1">
      <alignment horizontal="center" vertical="center"/>
    </xf>
    <xf numFmtId="165" fontId="2287" fillId="0" borderId="2" xfId="0" applyNumberFormat="1" applyFont="1" applyBorder="1" applyAlignment="1">
      <alignment horizontal="center" vertical="center"/>
    </xf>
    <xf numFmtId="164" fontId="2288" fillId="0" borderId="2" xfId="0" applyNumberFormat="1" applyFont="1" applyBorder="1" applyAlignment="1">
      <alignment horizontal="center" vertical="center"/>
    </xf>
    <xf numFmtId="164" fontId="2289" fillId="0" borderId="2" xfId="0" applyNumberFormat="1" applyFont="1" applyBorder="1" applyAlignment="1">
      <alignment horizontal="center" vertical="center" wrapText="1"/>
    </xf>
    <xf numFmtId="4" fontId="2290" fillId="0" borderId="2" xfId="0" applyNumberFormat="1" applyFont="1" applyBorder="1" applyAlignment="1">
      <alignment horizontal="center" vertical="center"/>
    </xf>
    <xf numFmtId="164" fontId="2291" fillId="0" borderId="2" xfId="0" applyNumberFormat="1" applyFont="1" applyBorder="1" applyAlignment="1">
      <alignment horizontal="center" vertical="center"/>
    </xf>
    <xf numFmtId="0" fontId="2292" fillId="0" borderId="2" xfId="0" applyFont="1" applyBorder="1" applyAlignment="1">
      <alignment horizontal="center" vertical="center" wrapText="1"/>
    </xf>
    <xf numFmtId="4" fontId="2293" fillId="0" borderId="2" xfId="0" applyNumberFormat="1" applyFont="1" applyBorder="1" applyAlignment="1">
      <alignment horizontal="center" vertical="center"/>
    </xf>
    <xf numFmtId="164" fontId="2294" fillId="0" borderId="2" xfId="0" applyNumberFormat="1" applyFont="1" applyBorder="1" applyAlignment="1">
      <alignment horizontal="center" vertical="center"/>
    </xf>
    <xf numFmtId="164" fontId="2295" fillId="0" borderId="2" xfId="0" applyNumberFormat="1" applyFont="1" applyBorder="1" applyAlignment="1">
      <alignment horizontal="center" vertical="center"/>
    </xf>
    <xf numFmtId="165" fontId="2296" fillId="0" borderId="2" xfId="0" applyNumberFormat="1" applyFont="1" applyBorder="1" applyAlignment="1">
      <alignment horizontal="center" vertical="center"/>
    </xf>
    <xf numFmtId="164" fontId="2297" fillId="0" borderId="2" xfId="0" applyNumberFormat="1" applyFont="1" applyBorder="1" applyAlignment="1">
      <alignment horizontal="center" vertical="center"/>
    </xf>
    <xf numFmtId="164" fontId="2298" fillId="0" borderId="2" xfId="0" applyNumberFormat="1" applyFont="1" applyBorder="1" applyAlignment="1">
      <alignment horizontal="center" vertical="center" wrapText="1"/>
    </xf>
    <xf numFmtId="4" fontId="2299" fillId="0" borderId="2" xfId="0" applyNumberFormat="1" applyFont="1" applyBorder="1" applyAlignment="1">
      <alignment horizontal="center" vertical="center"/>
    </xf>
    <xf numFmtId="164" fontId="2300" fillId="0" borderId="2" xfId="0" applyNumberFormat="1" applyFont="1" applyBorder="1" applyAlignment="1">
      <alignment horizontal="center" vertical="center"/>
    </xf>
    <xf numFmtId="0" fontId="2301" fillId="0" borderId="2" xfId="0" applyFont="1" applyBorder="1" applyAlignment="1">
      <alignment horizontal="center" vertical="center" wrapText="1"/>
    </xf>
    <xf numFmtId="4" fontId="2302" fillId="0" borderId="2" xfId="0" applyNumberFormat="1" applyFont="1" applyBorder="1" applyAlignment="1">
      <alignment horizontal="center" vertical="center"/>
    </xf>
    <xf numFmtId="164" fontId="2303" fillId="0" borderId="2" xfId="0" applyNumberFormat="1" applyFont="1" applyBorder="1" applyAlignment="1">
      <alignment horizontal="center" vertical="center"/>
    </xf>
    <xf numFmtId="164" fontId="2304" fillId="0" borderId="2" xfId="0" applyNumberFormat="1" applyFont="1" applyBorder="1" applyAlignment="1">
      <alignment horizontal="center" vertical="center"/>
    </xf>
    <xf numFmtId="165" fontId="2305" fillId="0" borderId="2" xfId="0" applyNumberFormat="1" applyFont="1" applyBorder="1" applyAlignment="1">
      <alignment horizontal="center" vertical="center"/>
    </xf>
    <xf numFmtId="164" fontId="2306" fillId="0" borderId="2" xfId="0" applyNumberFormat="1" applyFont="1" applyBorder="1" applyAlignment="1">
      <alignment horizontal="center" vertical="center"/>
    </xf>
    <xf numFmtId="164" fontId="2307" fillId="0" borderId="2" xfId="0" applyNumberFormat="1" applyFont="1" applyBorder="1" applyAlignment="1">
      <alignment horizontal="center" vertical="center" wrapText="1"/>
    </xf>
    <xf numFmtId="4" fontId="2308" fillId="0" borderId="2" xfId="0" applyNumberFormat="1" applyFont="1" applyBorder="1" applyAlignment="1">
      <alignment horizontal="center" vertical="center"/>
    </xf>
    <xf numFmtId="164" fontId="2309" fillId="0" borderId="2" xfId="0" applyNumberFormat="1" applyFont="1" applyBorder="1" applyAlignment="1">
      <alignment horizontal="center" vertical="center"/>
    </xf>
    <xf numFmtId="0" fontId="2310" fillId="0" borderId="2" xfId="0" applyFont="1" applyBorder="1" applyAlignment="1">
      <alignment horizontal="center" vertical="center" wrapText="1"/>
    </xf>
    <xf numFmtId="4" fontId="2311" fillId="0" borderId="2" xfId="0" applyNumberFormat="1" applyFont="1" applyBorder="1" applyAlignment="1">
      <alignment horizontal="center" vertical="center"/>
    </xf>
    <xf numFmtId="164" fontId="2312" fillId="0" borderId="2" xfId="0" applyNumberFormat="1" applyFont="1" applyBorder="1" applyAlignment="1">
      <alignment horizontal="center" vertical="center"/>
    </xf>
    <xf numFmtId="164" fontId="2313" fillId="0" borderId="2" xfId="0" applyNumberFormat="1" applyFont="1" applyBorder="1" applyAlignment="1">
      <alignment horizontal="center" vertical="center"/>
    </xf>
    <xf numFmtId="165" fontId="2314" fillId="0" borderId="2" xfId="0" applyNumberFormat="1" applyFont="1" applyBorder="1" applyAlignment="1">
      <alignment horizontal="center" vertical="center"/>
    </xf>
    <xf numFmtId="164" fontId="2315" fillId="0" borderId="2" xfId="0" applyNumberFormat="1" applyFont="1" applyBorder="1" applyAlignment="1">
      <alignment horizontal="center" vertical="center"/>
    </xf>
    <xf numFmtId="164" fontId="2316" fillId="0" borderId="2" xfId="0" applyNumberFormat="1" applyFont="1" applyBorder="1" applyAlignment="1">
      <alignment horizontal="center" vertical="center" wrapText="1"/>
    </xf>
    <xf numFmtId="4" fontId="2317" fillId="0" borderId="2" xfId="0" applyNumberFormat="1" applyFont="1" applyBorder="1" applyAlignment="1">
      <alignment horizontal="center" vertical="center"/>
    </xf>
    <xf numFmtId="164" fontId="2318" fillId="0" borderId="2" xfId="0" applyNumberFormat="1" applyFont="1" applyBorder="1" applyAlignment="1">
      <alignment horizontal="center" vertical="center"/>
    </xf>
    <xf numFmtId="0" fontId="2319" fillId="0" borderId="2" xfId="0" applyFont="1" applyBorder="1" applyAlignment="1">
      <alignment horizontal="center" vertical="center" wrapText="1"/>
    </xf>
    <xf numFmtId="4" fontId="2320" fillId="0" borderId="2" xfId="0" applyNumberFormat="1" applyFont="1" applyBorder="1" applyAlignment="1">
      <alignment horizontal="center" vertical="center"/>
    </xf>
    <xf numFmtId="164" fontId="2321" fillId="0" borderId="2" xfId="0" applyNumberFormat="1" applyFont="1" applyBorder="1" applyAlignment="1">
      <alignment horizontal="center" vertical="center"/>
    </xf>
    <xf numFmtId="164" fontId="2322" fillId="0" borderId="2" xfId="0" applyNumberFormat="1" applyFont="1" applyBorder="1" applyAlignment="1">
      <alignment horizontal="center" vertical="center"/>
    </xf>
    <xf numFmtId="165" fontId="2323" fillId="0" borderId="2" xfId="0" applyNumberFormat="1" applyFont="1" applyBorder="1" applyAlignment="1">
      <alignment horizontal="center" vertical="center"/>
    </xf>
    <xf numFmtId="164" fontId="2324" fillId="0" borderId="2" xfId="0" applyNumberFormat="1" applyFont="1" applyBorder="1" applyAlignment="1">
      <alignment horizontal="center" vertical="center"/>
    </xf>
    <xf numFmtId="164" fontId="2325" fillId="0" borderId="2" xfId="0" applyNumberFormat="1" applyFont="1" applyBorder="1" applyAlignment="1">
      <alignment horizontal="center" vertical="center" wrapText="1"/>
    </xf>
    <xf numFmtId="4" fontId="2326" fillId="0" borderId="2" xfId="0" applyNumberFormat="1" applyFont="1" applyBorder="1" applyAlignment="1">
      <alignment horizontal="center" vertical="center"/>
    </xf>
    <xf numFmtId="164" fontId="2327" fillId="0" borderId="2" xfId="0" applyNumberFormat="1" applyFont="1" applyBorder="1" applyAlignment="1">
      <alignment horizontal="center" vertical="center"/>
    </xf>
    <xf numFmtId="0" fontId="2328" fillId="0" borderId="2" xfId="0" applyFont="1" applyBorder="1" applyAlignment="1">
      <alignment horizontal="center" vertical="center" wrapText="1"/>
    </xf>
    <xf numFmtId="4" fontId="2329" fillId="0" borderId="2" xfId="0" applyNumberFormat="1" applyFont="1" applyBorder="1" applyAlignment="1">
      <alignment horizontal="center" vertical="center"/>
    </xf>
    <xf numFmtId="164" fontId="2330" fillId="0" borderId="2" xfId="0" applyNumberFormat="1" applyFont="1" applyBorder="1" applyAlignment="1">
      <alignment horizontal="center" vertical="center"/>
    </xf>
    <xf numFmtId="164" fontId="2331" fillId="0" borderId="2" xfId="0" applyNumberFormat="1" applyFont="1" applyBorder="1" applyAlignment="1">
      <alignment horizontal="center" vertical="center"/>
    </xf>
    <xf numFmtId="165" fontId="2332" fillId="0" borderId="2" xfId="0" applyNumberFormat="1" applyFont="1" applyBorder="1" applyAlignment="1">
      <alignment horizontal="center" vertical="center"/>
    </xf>
    <xf numFmtId="164" fontId="2333" fillId="0" borderId="2" xfId="0" applyNumberFormat="1" applyFont="1" applyBorder="1" applyAlignment="1">
      <alignment horizontal="center" vertical="center"/>
    </xf>
    <xf numFmtId="164" fontId="2334" fillId="0" borderId="2" xfId="0" applyNumberFormat="1" applyFont="1" applyBorder="1" applyAlignment="1">
      <alignment horizontal="center" vertical="center" wrapText="1"/>
    </xf>
    <xf numFmtId="4" fontId="2335" fillId="0" borderId="2" xfId="0" applyNumberFormat="1" applyFont="1" applyBorder="1" applyAlignment="1">
      <alignment horizontal="center" vertical="center"/>
    </xf>
    <xf numFmtId="164" fontId="2336" fillId="0" borderId="2" xfId="0" applyNumberFormat="1" applyFont="1" applyBorder="1" applyAlignment="1">
      <alignment horizontal="center" vertical="center"/>
    </xf>
    <xf numFmtId="0" fontId="2337" fillId="0" borderId="2" xfId="0" applyFont="1" applyBorder="1" applyAlignment="1">
      <alignment horizontal="center" vertical="center" wrapText="1"/>
    </xf>
    <xf numFmtId="4" fontId="2338" fillId="0" borderId="2" xfId="0" applyNumberFormat="1" applyFont="1" applyBorder="1" applyAlignment="1">
      <alignment horizontal="center" vertical="center"/>
    </xf>
    <xf numFmtId="164" fontId="2339" fillId="0" borderId="2" xfId="0" applyNumberFormat="1" applyFont="1" applyBorder="1" applyAlignment="1">
      <alignment horizontal="center" vertical="center"/>
    </xf>
    <xf numFmtId="164" fontId="2340" fillId="0" borderId="2" xfId="0" applyNumberFormat="1" applyFont="1" applyBorder="1" applyAlignment="1">
      <alignment horizontal="center" vertical="center"/>
    </xf>
    <xf numFmtId="165" fontId="2341" fillId="0" borderId="2" xfId="0" applyNumberFormat="1" applyFont="1" applyBorder="1" applyAlignment="1">
      <alignment horizontal="center" vertical="center"/>
    </xf>
    <xf numFmtId="164" fontId="2342" fillId="0" borderId="2" xfId="0" applyNumberFormat="1" applyFont="1" applyBorder="1" applyAlignment="1">
      <alignment horizontal="center" vertical="center"/>
    </xf>
    <xf numFmtId="164" fontId="2343" fillId="0" borderId="2" xfId="0" applyNumberFormat="1" applyFont="1" applyBorder="1" applyAlignment="1">
      <alignment horizontal="center" vertical="center" wrapText="1"/>
    </xf>
    <xf numFmtId="4" fontId="2344" fillId="0" borderId="2" xfId="0" applyNumberFormat="1" applyFont="1" applyBorder="1" applyAlignment="1">
      <alignment horizontal="center" vertical="center"/>
    </xf>
    <xf numFmtId="164" fontId="2345" fillId="0" borderId="2" xfId="0" applyNumberFormat="1" applyFont="1" applyBorder="1" applyAlignment="1">
      <alignment horizontal="center" vertical="center"/>
    </xf>
    <xf numFmtId="0" fontId="2346" fillId="0" borderId="2" xfId="0" applyFont="1" applyBorder="1" applyAlignment="1">
      <alignment horizontal="center" vertical="center" wrapText="1"/>
    </xf>
    <xf numFmtId="4" fontId="2347" fillId="0" borderId="2" xfId="0" applyNumberFormat="1" applyFont="1" applyBorder="1" applyAlignment="1">
      <alignment horizontal="center" vertical="center"/>
    </xf>
    <xf numFmtId="164" fontId="2348" fillId="0" borderId="2" xfId="0" applyNumberFormat="1" applyFont="1" applyBorder="1" applyAlignment="1">
      <alignment horizontal="center" vertical="center"/>
    </xf>
    <xf numFmtId="164" fontId="2349" fillId="0" borderId="2" xfId="0" applyNumberFormat="1" applyFont="1" applyBorder="1" applyAlignment="1">
      <alignment horizontal="center" vertical="center"/>
    </xf>
    <xf numFmtId="165" fontId="2350" fillId="0" borderId="2" xfId="0" applyNumberFormat="1" applyFont="1" applyBorder="1" applyAlignment="1">
      <alignment horizontal="center" vertical="center"/>
    </xf>
    <xf numFmtId="164" fontId="2351" fillId="0" borderId="2" xfId="0" applyNumberFormat="1" applyFont="1" applyBorder="1" applyAlignment="1">
      <alignment horizontal="center" vertical="center"/>
    </xf>
    <xf numFmtId="164" fontId="2352" fillId="0" borderId="2" xfId="0" applyNumberFormat="1" applyFont="1" applyBorder="1" applyAlignment="1">
      <alignment horizontal="center" vertical="center" wrapText="1"/>
    </xf>
    <xf numFmtId="4" fontId="2353" fillId="0" borderId="2" xfId="0" applyNumberFormat="1" applyFont="1" applyBorder="1" applyAlignment="1">
      <alignment horizontal="center" vertical="center"/>
    </xf>
    <xf numFmtId="164" fontId="2354" fillId="0" borderId="2" xfId="0" applyNumberFormat="1" applyFont="1" applyBorder="1" applyAlignment="1">
      <alignment horizontal="center" vertical="center"/>
    </xf>
    <xf numFmtId="0" fontId="2355" fillId="0" borderId="2" xfId="0" applyFont="1" applyBorder="1" applyAlignment="1">
      <alignment horizontal="center" vertical="center" wrapText="1"/>
    </xf>
    <xf numFmtId="4" fontId="2356" fillId="0" borderId="2" xfId="0" applyNumberFormat="1" applyFont="1" applyBorder="1" applyAlignment="1">
      <alignment horizontal="center" vertical="center"/>
    </xf>
    <xf numFmtId="164" fontId="2357" fillId="0" borderId="2" xfId="0" applyNumberFormat="1" applyFont="1" applyBorder="1" applyAlignment="1">
      <alignment horizontal="center" vertical="center"/>
    </xf>
    <xf numFmtId="164" fontId="2358" fillId="0" borderId="2" xfId="0" applyNumberFormat="1" applyFont="1" applyBorder="1" applyAlignment="1">
      <alignment horizontal="center" vertical="center"/>
    </xf>
    <xf numFmtId="165" fontId="2359" fillId="0" borderId="2" xfId="0" applyNumberFormat="1" applyFont="1" applyBorder="1" applyAlignment="1">
      <alignment horizontal="center" vertical="center"/>
    </xf>
    <xf numFmtId="164" fontId="2360" fillId="0" borderId="2" xfId="0" applyNumberFormat="1" applyFont="1" applyBorder="1" applyAlignment="1">
      <alignment horizontal="center" vertical="center"/>
    </xf>
    <xf numFmtId="164" fontId="2361" fillId="0" borderId="2" xfId="0" applyNumberFormat="1" applyFont="1" applyBorder="1" applyAlignment="1">
      <alignment horizontal="center" vertical="center" wrapText="1"/>
    </xf>
    <xf numFmtId="4" fontId="2362" fillId="0" borderId="2" xfId="0" applyNumberFormat="1" applyFont="1" applyBorder="1" applyAlignment="1">
      <alignment horizontal="center" vertical="center"/>
    </xf>
    <xf numFmtId="164" fontId="2363" fillId="0" borderId="2" xfId="0" applyNumberFormat="1" applyFont="1" applyBorder="1" applyAlignment="1">
      <alignment horizontal="center" vertical="center"/>
    </xf>
    <xf numFmtId="0" fontId="2364" fillId="0" borderId="2" xfId="0" applyFont="1" applyBorder="1" applyAlignment="1">
      <alignment horizontal="center" vertical="center" wrapText="1"/>
    </xf>
    <xf numFmtId="4" fontId="2365" fillId="0" borderId="2" xfId="0" applyNumberFormat="1" applyFont="1" applyBorder="1" applyAlignment="1">
      <alignment horizontal="center" vertical="center"/>
    </xf>
    <xf numFmtId="164" fontId="2366" fillId="0" borderId="2" xfId="0" applyNumberFormat="1" applyFont="1" applyBorder="1" applyAlignment="1">
      <alignment horizontal="center" vertical="center"/>
    </xf>
    <xf numFmtId="164" fontId="2367" fillId="0" borderId="2" xfId="0" applyNumberFormat="1" applyFont="1" applyBorder="1" applyAlignment="1">
      <alignment horizontal="center" vertical="center"/>
    </xf>
    <xf numFmtId="165" fontId="2368" fillId="0" borderId="2" xfId="0" applyNumberFormat="1" applyFont="1" applyBorder="1" applyAlignment="1">
      <alignment horizontal="center" vertical="center"/>
    </xf>
    <xf numFmtId="164" fontId="2369" fillId="0" borderId="2" xfId="0" applyNumberFormat="1" applyFont="1" applyBorder="1" applyAlignment="1">
      <alignment horizontal="center" vertical="center"/>
    </xf>
    <xf numFmtId="164" fontId="2370" fillId="0" borderId="2" xfId="0" applyNumberFormat="1" applyFont="1" applyBorder="1" applyAlignment="1">
      <alignment horizontal="center" vertical="center" wrapText="1"/>
    </xf>
    <xf numFmtId="4" fontId="2371" fillId="0" borderId="2" xfId="0" applyNumberFormat="1" applyFont="1" applyBorder="1" applyAlignment="1">
      <alignment horizontal="center" vertical="center"/>
    </xf>
    <xf numFmtId="164" fontId="2372" fillId="0" borderId="2" xfId="0" applyNumberFormat="1" applyFont="1" applyBorder="1" applyAlignment="1">
      <alignment horizontal="center" vertical="center"/>
    </xf>
    <xf numFmtId="0" fontId="2373" fillId="0" borderId="2" xfId="0" applyFont="1" applyBorder="1" applyAlignment="1">
      <alignment horizontal="center" vertical="center" wrapText="1"/>
    </xf>
    <xf numFmtId="4" fontId="2374" fillId="0" borderId="2" xfId="0" applyNumberFormat="1" applyFont="1" applyBorder="1" applyAlignment="1">
      <alignment horizontal="center" vertical="center"/>
    </xf>
    <xf numFmtId="164" fontId="2375" fillId="0" borderId="2" xfId="0" applyNumberFormat="1" applyFont="1" applyBorder="1" applyAlignment="1">
      <alignment horizontal="center" vertical="center"/>
    </xf>
    <xf numFmtId="164" fontId="2376" fillId="0" borderId="2" xfId="0" applyNumberFormat="1" applyFont="1" applyBorder="1" applyAlignment="1">
      <alignment horizontal="center" vertical="center"/>
    </xf>
    <xf numFmtId="165" fontId="2377" fillId="0" borderId="2" xfId="0" applyNumberFormat="1" applyFont="1" applyBorder="1" applyAlignment="1">
      <alignment horizontal="center" vertical="center"/>
    </xf>
    <xf numFmtId="164" fontId="2378" fillId="0" borderId="2" xfId="0" applyNumberFormat="1" applyFont="1" applyBorder="1" applyAlignment="1">
      <alignment horizontal="center" vertical="center"/>
    </xf>
    <xf numFmtId="164" fontId="2379" fillId="0" borderId="2" xfId="0" applyNumberFormat="1" applyFont="1" applyBorder="1" applyAlignment="1">
      <alignment horizontal="center" vertical="center" wrapText="1"/>
    </xf>
    <xf numFmtId="4" fontId="2380" fillId="0" borderId="2" xfId="0" applyNumberFormat="1" applyFont="1" applyBorder="1" applyAlignment="1">
      <alignment horizontal="center" vertical="center"/>
    </xf>
    <xf numFmtId="164" fontId="2381" fillId="0" borderId="2" xfId="0" applyNumberFormat="1" applyFont="1" applyBorder="1" applyAlignment="1">
      <alignment horizontal="center" vertical="center"/>
    </xf>
    <xf numFmtId="0" fontId="2382" fillId="0" borderId="2" xfId="0" applyFont="1" applyBorder="1" applyAlignment="1">
      <alignment horizontal="center" vertical="center" wrapText="1"/>
    </xf>
    <xf numFmtId="4" fontId="2383" fillId="0" borderId="2" xfId="0" applyNumberFormat="1" applyFont="1" applyBorder="1" applyAlignment="1">
      <alignment horizontal="center" vertical="center"/>
    </xf>
    <xf numFmtId="164" fontId="2384" fillId="0" borderId="2" xfId="0" applyNumberFormat="1" applyFont="1" applyBorder="1" applyAlignment="1">
      <alignment horizontal="center" vertical="center"/>
    </xf>
    <xf numFmtId="164" fontId="2385" fillId="0" borderId="2" xfId="0" applyNumberFormat="1" applyFont="1" applyBorder="1" applyAlignment="1">
      <alignment horizontal="center" vertical="center"/>
    </xf>
    <xf numFmtId="165" fontId="2386" fillId="0" borderId="2" xfId="0" applyNumberFormat="1" applyFont="1" applyBorder="1" applyAlignment="1">
      <alignment horizontal="center" vertical="center"/>
    </xf>
    <xf numFmtId="164" fontId="2387" fillId="0" borderId="2" xfId="0" applyNumberFormat="1" applyFont="1" applyBorder="1" applyAlignment="1">
      <alignment horizontal="center" vertical="center"/>
    </xf>
    <xf numFmtId="164" fontId="2388" fillId="0" borderId="2" xfId="0" applyNumberFormat="1" applyFont="1" applyBorder="1" applyAlignment="1">
      <alignment horizontal="center" vertical="center" wrapText="1"/>
    </xf>
    <xf numFmtId="4" fontId="2389" fillId="0" borderId="2" xfId="0" applyNumberFormat="1" applyFont="1" applyBorder="1" applyAlignment="1">
      <alignment horizontal="center" vertical="center"/>
    </xf>
    <xf numFmtId="164" fontId="2390" fillId="0" borderId="2" xfId="0" applyNumberFormat="1" applyFont="1" applyBorder="1" applyAlignment="1">
      <alignment horizontal="center" vertical="center"/>
    </xf>
    <xf numFmtId="0" fontId="2391" fillId="0" borderId="2" xfId="0" applyFont="1" applyBorder="1" applyAlignment="1">
      <alignment horizontal="center" vertical="center" wrapText="1"/>
    </xf>
    <xf numFmtId="4" fontId="2392" fillId="0" borderId="2" xfId="0" applyNumberFormat="1" applyFont="1" applyBorder="1" applyAlignment="1">
      <alignment horizontal="center" vertical="center"/>
    </xf>
    <xf numFmtId="164" fontId="2393" fillId="0" borderId="2" xfId="0" applyNumberFormat="1" applyFont="1" applyBorder="1" applyAlignment="1">
      <alignment horizontal="center" vertical="center"/>
    </xf>
    <xf numFmtId="164" fontId="2394" fillId="0" borderId="2" xfId="0" applyNumberFormat="1" applyFont="1" applyBorder="1" applyAlignment="1">
      <alignment horizontal="center" vertical="center"/>
    </xf>
    <xf numFmtId="165" fontId="2395" fillId="0" borderId="2" xfId="0" applyNumberFormat="1" applyFont="1" applyBorder="1" applyAlignment="1">
      <alignment horizontal="center" vertical="center"/>
    </xf>
    <xf numFmtId="164" fontId="2396" fillId="0" borderId="2" xfId="0" applyNumberFormat="1" applyFont="1" applyBorder="1" applyAlignment="1">
      <alignment horizontal="center" vertical="center"/>
    </xf>
    <xf numFmtId="164" fontId="2397" fillId="0" borderId="2" xfId="0" applyNumberFormat="1" applyFont="1" applyBorder="1" applyAlignment="1">
      <alignment horizontal="center" vertical="center" wrapText="1"/>
    </xf>
    <xf numFmtId="4" fontId="2398" fillId="0" borderId="2" xfId="0" applyNumberFormat="1" applyFont="1" applyBorder="1" applyAlignment="1">
      <alignment horizontal="center" vertical="center"/>
    </xf>
    <xf numFmtId="164" fontId="2399" fillId="0" borderId="2" xfId="0" applyNumberFormat="1" applyFont="1" applyBorder="1" applyAlignment="1">
      <alignment horizontal="center" vertical="center"/>
    </xf>
    <xf numFmtId="0" fontId="2400" fillId="0" borderId="2" xfId="0" applyFont="1" applyBorder="1" applyAlignment="1">
      <alignment horizontal="center" vertical="center" wrapText="1"/>
    </xf>
    <xf numFmtId="4" fontId="2401" fillId="0" borderId="2" xfId="0" applyNumberFormat="1" applyFont="1" applyBorder="1" applyAlignment="1">
      <alignment horizontal="center" vertical="center"/>
    </xf>
    <xf numFmtId="164" fontId="2402" fillId="0" borderId="2" xfId="0" applyNumberFormat="1" applyFont="1" applyBorder="1" applyAlignment="1">
      <alignment horizontal="center" vertical="center"/>
    </xf>
    <xf numFmtId="164" fontId="2403" fillId="0" borderId="2" xfId="0" applyNumberFormat="1" applyFont="1" applyBorder="1" applyAlignment="1">
      <alignment horizontal="center" vertical="center"/>
    </xf>
    <xf numFmtId="165" fontId="2404" fillId="0" borderId="2" xfId="0" applyNumberFormat="1" applyFont="1" applyBorder="1" applyAlignment="1">
      <alignment horizontal="center" vertical="center"/>
    </xf>
    <xf numFmtId="164" fontId="2405" fillId="0" borderId="2" xfId="0" applyNumberFormat="1" applyFont="1" applyBorder="1" applyAlignment="1">
      <alignment horizontal="center" vertical="center"/>
    </xf>
    <xf numFmtId="164" fontId="2406" fillId="0" borderId="2" xfId="0" applyNumberFormat="1" applyFont="1" applyBorder="1" applyAlignment="1">
      <alignment horizontal="center" vertical="center" wrapText="1"/>
    </xf>
    <xf numFmtId="4" fontId="2407" fillId="0" borderId="2" xfId="0" applyNumberFormat="1" applyFont="1" applyBorder="1" applyAlignment="1">
      <alignment horizontal="center" vertical="center"/>
    </xf>
    <xf numFmtId="164" fontId="2408" fillId="0" borderId="2" xfId="0" applyNumberFormat="1" applyFont="1" applyBorder="1" applyAlignment="1">
      <alignment horizontal="center" vertical="center"/>
    </xf>
    <xf numFmtId="0" fontId="2409" fillId="0" borderId="2" xfId="0" applyFont="1" applyBorder="1" applyAlignment="1">
      <alignment horizontal="center" vertical="center" wrapText="1"/>
    </xf>
    <xf numFmtId="4" fontId="2410" fillId="0" borderId="2" xfId="0" applyNumberFormat="1" applyFont="1" applyBorder="1" applyAlignment="1">
      <alignment horizontal="center" vertical="center"/>
    </xf>
    <xf numFmtId="164" fontId="2411" fillId="0" borderId="2" xfId="0" applyNumberFormat="1" applyFont="1" applyBorder="1" applyAlignment="1">
      <alignment horizontal="center" vertical="center"/>
    </xf>
    <xf numFmtId="164" fontId="2412" fillId="0" borderId="2" xfId="0" applyNumberFormat="1" applyFont="1" applyBorder="1" applyAlignment="1">
      <alignment horizontal="center" vertical="center"/>
    </xf>
    <xf numFmtId="165" fontId="2413" fillId="0" borderId="2" xfId="0" applyNumberFormat="1" applyFont="1" applyBorder="1" applyAlignment="1">
      <alignment horizontal="center" vertical="center"/>
    </xf>
    <xf numFmtId="164" fontId="2414" fillId="0" borderId="2" xfId="0" applyNumberFormat="1" applyFont="1" applyBorder="1" applyAlignment="1">
      <alignment horizontal="center" vertical="center"/>
    </xf>
    <xf numFmtId="164" fontId="2415" fillId="0" borderId="2" xfId="0" applyNumberFormat="1" applyFont="1" applyBorder="1" applyAlignment="1">
      <alignment horizontal="center" vertical="center" wrapText="1"/>
    </xf>
    <xf numFmtId="4" fontId="2416" fillId="0" borderId="2" xfId="0" applyNumberFormat="1" applyFont="1" applyBorder="1" applyAlignment="1">
      <alignment horizontal="center" vertical="center"/>
    </xf>
    <xf numFmtId="164" fontId="2417" fillId="0" borderId="2" xfId="0" applyNumberFormat="1" applyFont="1" applyBorder="1" applyAlignment="1">
      <alignment horizontal="center" vertical="center"/>
    </xf>
    <xf numFmtId="0" fontId="2418" fillId="0" borderId="2" xfId="0" applyFont="1" applyBorder="1" applyAlignment="1">
      <alignment horizontal="center" vertical="center" wrapText="1"/>
    </xf>
    <xf numFmtId="4" fontId="2419" fillId="0" borderId="2" xfId="0" applyNumberFormat="1" applyFont="1" applyBorder="1" applyAlignment="1">
      <alignment horizontal="center" vertical="center"/>
    </xf>
    <xf numFmtId="164" fontId="2420" fillId="0" borderId="2" xfId="0" applyNumberFormat="1" applyFont="1" applyBorder="1" applyAlignment="1">
      <alignment horizontal="center" vertical="center"/>
    </xf>
    <xf numFmtId="164" fontId="2421" fillId="0" borderId="2" xfId="0" applyNumberFormat="1" applyFont="1" applyBorder="1" applyAlignment="1">
      <alignment horizontal="center" vertical="center"/>
    </xf>
    <xf numFmtId="165" fontId="2422" fillId="0" borderId="2" xfId="0" applyNumberFormat="1" applyFont="1" applyBorder="1" applyAlignment="1">
      <alignment horizontal="center" vertical="center"/>
    </xf>
    <xf numFmtId="164" fontId="2423" fillId="0" borderId="2" xfId="0" applyNumberFormat="1" applyFont="1" applyBorder="1" applyAlignment="1">
      <alignment horizontal="center" vertical="center"/>
    </xf>
    <xf numFmtId="164" fontId="2424" fillId="0" borderId="2" xfId="0" applyNumberFormat="1" applyFont="1" applyBorder="1" applyAlignment="1">
      <alignment horizontal="center" vertical="center" wrapText="1"/>
    </xf>
    <xf numFmtId="4" fontId="2425" fillId="0" borderId="2" xfId="0" applyNumberFormat="1" applyFont="1" applyBorder="1" applyAlignment="1">
      <alignment horizontal="center" vertical="center"/>
    </xf>
    <xf numFmtId="164" fontId="2426" fillId="0" borderId="2" xfId="0" applyNumberFormat="1" applyFont="1" applyBorder="1" applyAlignment="1">
      <alignment horizontal="center" vertical="center"/>
    </xf>
    <xf numFmtId="0" fontId="2427" fillId="0" borderId="2" xfId="0" applyFont="1" applyBorder="1" applyAlignment="1">
      <alignment horizontal="center" vertical="center" wrapText="1"/>
    </xf>
    <xf numFmtId="4" fontId="2428" fillId="0" borderId="2" xfId="0" applyNumberFormat="1" applyFont="1" applyBorder="1" applyAlignment="1">
      <alignment horizontal="center" vertical="center"/>
    </xf>
    <xf numFmtId="164" fontId="2429" fillId="0" borderId="2" xfId="0" applyNumberFormat="1" applyFont="1" applyBorder="1" applyAlignment="1">
      <alignment horizontal="center" vertical="center"/>
    </xf>
    <xf numFmtId="164" fontId="2430" fillId="0" borderId="2" xfId="0" applyNumberFormat="1" applyFont="1" applyBorder="1" applyAlignment="1">
      <alignment horizontal="center" vertical="center"/>
    </xf>
    <xf numFmtId="165" fontId="2431" fillId="0" borderId="2" xfId="0" applyNumberFormat="1" applyFont="1" applyBorder="1" applyAlignment="1">
      <alignment horizontal="center" vertical="center"/>
    </xf>
    <xf numFmtId="164" fontId="2432" fillId="0" borderId="2" xfId="0" applyNumberFormat="1" applyFont="1" applyBorder="1" applyAlignment="1">
      <alignment horizontal="center" vertical="center"/>
    </xf>
    <xf numFmtId="164" fontId="2433" fillId="0" borderId="2" xfId="0" applyNumberFormat="1" applyFont="1" applyBorder="1" applyAlignment="1">
      <alignment horizontal="center" vertical="center" wrapText="1"/>
    </xf>
    <xf numFmtId="4" fontId="2434" fillId="0" borderId="2" xfId="0" applyNumberFormat="1" applyFont="1" applyBorder="1" applyAlignment="1">
      <alignment horizontal="center" vertical="center"/>
    </xf>
    <xf numFmtId="164" fontId="2435" fillId="0" borderId="2" xfId="0" applyNumberFormat="1" applyFont="1" applyBorder="1" applyAlignment="1">
      <alignment horizontal="center" vertical="center"/>
    </xf>
    <xf numFmtId="0" fontId="2436" fillId="0" borderId="2" xfId="0" applyFont="1" applyBorder="1" applyAlignment="1">
      <alignment horizontal="center" vertical="center" wrapText="1"/>
    </xf>
    <xf numFmtId="4" fontId="2437" fillId="0" borderId="2" xfId="0" applyNumberFormat="1" applyFont="1" applyBorder="1" applyAlignment="1">
      <alignment horizontal="center" vertical="center"/>
    </xf>
    <xf numFmtId="164" fontId="2438" fillId="0" borderId="2" xfId="0" applyNumberFormat="1" applyFont="1" applyBorder="1" applyAlignment="1">
      <alignment horizontal="center" vertical="center"/>
    </xf>
    <xf numFmtId="164" fontId="2439" fillId="0" borderId="2" xfId="0" applyNumberFormat="1" applyFont="1" applyBorder="1" applyAlignment="1">
      <alignment horizontal="center" vertical="center"/>
    </xf>
    <xf numFmtId="165" fontId="2440" fillId="0" borderId="2" xfId="0" applyNumberFormat="1" applyFont="1" applyBorder="1" applyAlignment="1">
      <alignment horizontal="center" vertical="center"/>
    </xf>
    <xf numFmtId="164" fontId="2441" fillId="0" borderId="2" xfId="0" applyNumberFormat="1" applyFont="1" applyBorder="1" applyAlignment="1">
      <alignment horizontal="center" vertical="center"/>
    </xf>
    <xf numFmtId="164" fontId="2442" fillId="0" borderId="2" xfId="0" applyNumberFormat="1" applyFont="1" applyBorder="1" applyAlignment="1">
      <alignment horizontal="center" vertical="center" wrapText="1"/>
    </xf>
    <xf numFmtId="4" fontId="2443" fillId="0" borderId="2" xfId="0" applyNumberFormat="1" applyFont="1" applyBorder="1" applyAlignment="1">
      <alignment horizontal="center" vertical="center"/>
    </xf>
    <xf numFmtId="164" fontId="2444" fillId="0" borderId="2" xfId="0" applyNumberFormat="1" applyFont="1" applyBorder="1" applyAlignment="1">
      <alignment horizontal="center" vertical="center"/>
    </xf>
    <xf numFmtId="0" fontId="2445" fillId="0" borderId="2" xfId="0" applyFont="1" applyBorder="1" applyAlignment="1">
      <alignment horizontal="center" vertical="center" wrapText="1"/>
    </xf>
    <xf numFmtId="4" fontId="2446" fillId="0" borderId="2" xfId="0" applyNumberFormat="1" applyFont="1" applyBorder="1" applyAlignment="1">
      <alignment horizontal="center" vertical="center"/>
    </xf>
    <xf numFmtId="164" fontId="2447" fillId="0" borderId="2" xfId="0" applyNumberFormat="1" applyFont="1" applyBorder="1" applyAlignment="1">
      <alignment horizontal="center" vertical="center"/>
    </xf>
    <xf numFmtId="164" fontId="2448" fillId="0" borderId="2" xfId="0" applyNumberFormat="1" applyFont="1" applyBorder="1" applyAlignment="1">
      <alignment horizontal="center" vertical="center"/>
    </xf>
    <xf numFmtId="165" fontId="2449" fillId="0" borderId="2" xfId="0" applyNumberFormat="1" applyFont="1" applyBorder="1" applyAlignment="1">
      <alignment horizontal="center" vertical="center"/>
    </xf>
    <xf numFmtId="164" fontId="2450" fillId="0" borderId="2" xfId="0" applyNumberFormat="1" applyFont="1" applyBorder="1" applyAlignment="1">
      <alignment horizontal="center" vertical="center"/>
    </xf>
    <xf numFmtId="164" fontId="2451" fillId="0" borderId="2" xfId="0" applyNumberFormat="1" applyFont="1" applyBorder="1" applyAlignment="1">
      <alignment horizontal="center" vertical="center" wrapText="1"/>
    </xf>
    <xf numFmtId="4" fontId="2452" fillId="0" borderId="2" xfId="0" applyNumberFormat="1" applyFont="1" applyBorder="1" applyAlignment="1">
      <alignment horizontal="center" vertical="center"/>
    </xf>
    <xf numFmtId="164" fontId="2453" fillId="0" borderId="2" xfId="0" applyNumberFormat="1" applyFont="1" applyBorder="1" applyAlignment="1">
      <alignment horizontal="center" vertical="center"/>
    </xf>
    <xf numFmtId="0" fontId="2454" fillId="0" borderId="2" xfId="0" applyFont="1" applyBorder="1" applyAlignment="1">
      <alignment horizontal="center" vertical="center" wrapText="1"/>
    </xf>
    <xf numFmtId="4" fontId="2455" fillId="0" borderId="2" xfId="0" applyNumberFormat="1" applyFont="1" applyBorder="1" applyAlignment="1">
      <alignment horizontal="center" vertical="center"/>
    </xf>
    <xf numFmtId="164" fontId="2456" fillId="0" borderId="2" xfId="0" applyNumberFormat="1" applyFont="1" applyBorder="1" applyAlignment="1">
      <alignment horizontal="center" vertical="center"/>
    </xf>
    <xf numFmtId="164" fontId="2457" fillId="0" borderId="2" xfId="0" applyNumberFormat="1" applyFont="1" applyBorder="1" applyAlignment="1">
      <alignment horizontal="center" vertical="center"/>
    </xf>
    <xf numFmtId="165" fontId="2458" fillId="0" borderId="2" xfId="0" applyNumberFormat="1" applyFont="1" applyBorder="1" applyAlignment="1">
      <alignment horizontal="center" vertical="center"/>
    </xf>
    <xf numFmtId="164" fontId="2459" fillId="0" borderId="2" xfId="0" applyNumberFormat="1" applyFont="1" applyBorder="1" applyAlignment="1">
      <alignment horizontal="center" vertical="center"/>
    </xf>
    <xf numFmtId="164" fontId="2460" fillId="0" borderId="2" xfId="0" applyNumberFormat="1" applyFont="1" applyBorder="1" applyAlignment="1">
      <alignment horizontal="center" vertical="center" wrapText="1"/>
    </xf>
    <xf numFmtId="4" fontId="2461" fillId="0" borderId="2" xfId="0" applyNumberFormat="1" applyFont="1" applyBorder="1" applyAlignment="1">
      <alignment horizontal="center" vertical="center"/>
    </xf>
    <xf numFmtId="164" fontId="2462" fillId="0" borderId="2" xfId="0" applyNumberFormat="1" applyFont="1" applyBorder="1" applyAlignment="1">
      <alignment horizontal="center" vertical="center"/>
    </xf>
    <xf numFmtId="0" fontId="2463" fillId="0" borderId="2" xfId="0" applyFont="1" applyBorder="1" applyAlignment="1">
      <alignment horizontal="center" vertical="center" wrapText="1"/>
    </xf>
    <xf numFmtId="4" fontId="2464" fillId="0" borderId="2" xfId="0" applyNumberFormat="1" applyFont="1" applyBorder="1" applyAlignment="1">
      <alignment horizontal="center" vertical="center"/>
    </xf>
    <xf numFmtId="164" fontId="2465" fillId="0" borderId="2" xfId="0" applyNumberFormat="1" applyFont="1" applyBorder="1" applyAlignment="1">
      <alignment horizontal="center" vertical="center"/>
    </xf>
    <xf numFmtId="164" fontId="2466" fillId="0" borderId="2" xfId="0" applyNumberFormat="1" applyFont="1" applyBorder="1" applyAlignment="1">
      <alignment horizontal="center" vertical="center"/>
    </xf>
    <xf numFmtId="165" fontId="2467" fillId="0" borderId="2" xfId="0" applyNumberFormat="1" applyFont="1" applyBorder="1" applyAlignment="1">
      <alignment horizontal="center" vertical="center"/>
    </xf>
    <xf numFmtId="164" fontId="2468" fillId="0" borderId="2" xfId="0" applyNumberFormat="1" applyFont="1" applyBorder="1" applyAlignment="1">
      <alignment horizontal="center" vertical="center"/>
    </xf>
    <xf numFmtId="164" fontId="2469" fillId="0" borderId="2" xfId="0" applyNumberFormat="1" applyFont="1" applyBorder="1" applyAlignment="1">
      <alignment horizontal="center" vertical="center" wrapText="1"/>
    </xf>
    <xf numFmtId="4" fontId="2470" fillId="0" borderId="2" xfId="0" applyNumberFormat="1" applyFont="1" applyBorder="1" applyAlignment="1">
      <alignment horizontal="center" vertical="center"/>
    </xf>
    <xf numFmtId="164" fontId="2471" fillId="0" borderId="2" xfId="0" applyNumberFormat="1" applyFont="1" applyBorder="1" applyAlignment="1">
      <alignment horizontal="center" vertical="center"/>
    </xf>
    <xf numFmtId="0" fontId="2472" fillId="2" borderId="2" xfId="0" applyNumberFormat="1" applyFont="1" applyFill="1" applyBorder="1" applyAlignment="1">
      <alignment horizontal="center" vertical="center" wrapText="1"/>
    </xf>
    <xf numFmtId="164" fontId="2472" fillId="2" borderId="2" xfId="0" applyNumberFormat="1" applyFont="1" applyFill="1" applyBorder="1" applyAlignment="1">
      <alignment horizontal="center" vertical="center" wrapText="1"/>
    </xf>
    <xf numFmtId="0" fontId="2473" fillId="0" borderId="2" xfId="0" applyFont="1" applyBorder="1" applyAlignment="1">
      <alignment horizontal="center" vertical="center" wrapText="1"/>
    </xf>
    <xf numFmtId="4" fontId="2474" fillId="0" borderId="2" xfId="0" applyNumberFormat="1" applyFont="1" applyBorder="1" applyAlignment="1">
      <alignment horizontal="center" vertical="center"/>
    </xf>
    <xf numFmtId="164" fontId="2475" fillId="0" borderId="2" xfId="0" applyNumberFormat="1" applyFont="1" applyBorder="1" applyAlignment="1">
      <alignment horizontal="center" vertical="center"/>
    </xf>
    <xf numFmtId="164" fontId="2476" fillId="0" borderId="2" xfId="0" applyNumberFormat="1" applyFont="1" applyBorder="1" applyAlignment="1">
      <alignment horizontal="center" vertical="center"/>
    </xf>
    <xf numFmtId="165" fontId="2477" fillId="0" borderId="2" xfId="0" applyNumberFormat="1" applyFont="1" applyBorder="1" applyAlignment="1">
      <alignment horizontal="center" vertical="center"/>
    </xf>
    <xf numFmtId="164" fontId="2478" fillId="0" borderId="2" xfId="0" applyNumberFormat="1" applyFont="1" applyBorder="1" applyAlignment="1">
      <alignment horizontal="center" vertical="center"/>
    </xf>
    <xf numFmtId="164" fontId="2479" fillId="0" borderId="2" xfId="0" applyNumberFormat="1" applyFont="1" applyBorder="1" applyAlignment="1">
      <alignment horizontal="center" vertical="center" wrapText="1"/>
    </xf>
    <xf numFmtId="4" fontId="2480" fillId="0" borderId="2" xfId="0" applyNumberFormat="1" applyFont="1" applyBorder="1" applyAlignment="1">
      <alignment horizontal="center" vertical="center"/>
    </xf>
    <xf numFmtId="164" fontId="2481" fillId="0" borderId="2" xfId="0" applyNumberFormat="1" applyFont="1" applyBorder="1" applyAlignment="1">
      <alignment horizontal="center" vertical="center"/>
    </xf>
    <xf numFmtId="0" fontId="2482" fillId="0" borderId="2" xfId="0" applyFont="1" applyBorder="1" applyAlignment="1">
      <alignment horizontal="center" vertical="center" wrapText="1"/>
    </xf>
    <xf numFmtId="4" fontId="2483" fillId="0" borderId="2" xfId="0" applyNumberFormat="1" applyFont="1" applyBorder="1" applyAlignment="1">
      <alignment horizontal="center" vertical="center"/>
    </xf>
    <xf numFmtId="164" fontId="2484" fillId="0" borderId="2" xfId="0" applyNumberFormat="1" applyFont="1" applyBorder="1" applyAlignment="1">
      <alignment horizontal="center" vertical="center"/>
    </xf>
    <xf numFmtId="164" fontId="2485" fillId="0" borderId="2" xfId="0" applyNumberFormat="1" applyFont="1" applyBorder="1" applyAlignment="1">
      <alignment horizontal="center" vertical="center"/>
    </xf>
    <xf numFmtId="165" fontId="2486" fillId="0" borderId="2" xfId="0" applyNumberFormat="1" applyFont="1" applyBorder="1" applyAlignment="1">
      <alignment horizontal="center" vertical="center"/>
    </xf>
    <xf numFmtId="164" fontId="2487" fillId="0" borderId="2" xfId="0" applyNumberFormat="1" applyFont="1" applyBorder="1" applyAlignment="1">
      <alignment horizontal="center" vertical="center"/>
    </xf>
    <xf numFmtId="164" fontId="2488" fillId="0" borderId="2" xfId="0" applyNumberFormat="1" applyFont="1" applyBorder="1" applyAlignment="1">
      <alignment horizontal="center" vertical="center" wrapText="1"/>
    </xf>
    <xf numFmtId="4" fontId="2489" fillId="0" borderId="2" xfId="0" applyNumberFormat="1" applyFont="1" applyBorder="1" applyAlignment="1">
      <alignment horizontal="center" vertical="center"/>
    </xf>
    <xf numFmtId="164" fontId="2490" fillId="0" borderId="2" xfId="0" applyNumberFormat="1" applyFont="1" applyBorder="1" applyAlignment="1">
      <alignment horizontal="center" vertical="center"/>
    </xf>
    <xf numFmtId="0" fontId="2491" fillId="0" borderId="2" xfId="0" applyFont="1" applyBorder="1" applyAlignment="1">
      <alignment horizontal="center" vertical="center" wrapText="1"/>
    </xf>
    <xf numFmtId="4" fontId="2492" fillId="0" borderId="2" xfId="0" applyNumberFormat="1" applyFont="1" applyBorder="1" applyAlignment="1">
      <alignment horizontal="center" vertical="center"/>
    </xf>
    <xf numFmtId="164" fontId="2493" fillId="0" borderId="2" xfId="0" applyNumberFormat="1" applyFont="1" applyBorder="1" applyAlignment="1">
      <alignment horizontal="center" vertical="center"/>
    </xf>
    <xf numFmtId="164" fontId="2494" fillId="0" borderId="2" xfId="0" applyNumberFormat="1" applyFont="1" applyBorder="1" applyAlignment="1">
      <alignment horizontal="center" vertical="center"/>
    </xf>
    <xf numFmtId="165" fontId="2495" fillId="0" borderId="2" xfId="0" applyNumberFormat="1" applyFont="1" applyBorder="1" applyAlignment="1">
      <alignment horizontal="center" vertical="center"/>
    </xf>
    <xf numFmtId="164" fontId="2496" fillId="0" borderId="2" xfId="0" applyNumberFormat="1" applyFont="1" applyBorder="1" applyAlignment="1">
      <alignment horizontal="center" vertical="center"/>
    </xf>
    <xf numFmtId="164" fontId="2497" fillId="0" borderId="2" xfId="0" applyNumberFormat="1" applyFont="1" applyBorder="1" applyAlignment="1">
      <alignment horizontal="center" vertical="center" wrapText="1"/>
    </xf>
    <xf numFmtId="4" fontId="2498" fillId="0" borderId="2" xfId="0" applyNumberFormat="1" applyFont="1" applyBorder="1" applyAlignment="1">
      <alignment horizontal="center" vertical="center"/>
    </xf>
    <xf numFmtId="164" fontId="2499" fillId="0" borderId="2" xfId="0" applyNumberFormat="1" applyFont="1" applyBorder="1" applyAlignment="1">
      <alignment horizontal="center" vertical="center"/>
    </xf>
    <xf numFmtId="0" fontId="2500" fillId="0" borderId="2" xfId="0" applyFont="1" applyBorder="1" applyAlignment="1">
      <alignment horizontal="center" vertical="center" wrapText="1"/>
    </xf>
    <xf numFmtId="4" fontId="2501" fillId="0" borderId="2" xfId="0" applyNumberFormat="1" applyFont="1" applyBorder="1" applyAlignment="1">
      <alignment horizontal="center" vertical="center"/>
    </xf>
    <xf numFmtId="164" fontId="2502" fillId="0" borderId="2" xfId="0" applyNumberFormat="1" applyFont="1" applyBorder="1" applyAlignment="1">
      <alignment horizontal="center" vertical="center"/>
    </xf>
    <xf numFmtId="164" fontId="2503" fillId="0" borderId="2" xfId="0" applyNumberFormat="1" applyFont="1" applyBorder="1" applyAlignment="1">
      <alignment horizontal="center" vertical="center"/>
    </xf>
    <xf numFmtId="165" fontId="2504" fillId="0" borderId="2" xfId="0" applyNumberFormat="1" applyFont="1" applyBorder="1" applyAlignment="1">
      <alignment horizontal="center" vertical="center"/>
    </xf>
    <xf numFmtId="164" fontId="2505" fillId="0" borderId="2" xfId="0" applyNumberFormat="1" applyFont="1" applyBorder="1" applyAlignment="1">
      <alignment horizontal="center" vertical="center"/>
    </xf>
    <xf numFmtId="164" fontId="2506" fillId="0" borderId="2" xfId="0" applyNumberFormat="1" applyFont="1" applyBorder="1" applyAlignment="1">
      <alignment horizontal="center" vertical="center" wrapText="1"/>
    </xf>
    <xf numFmtId="4" fontId="2507" fillId="0" borderId="2" xfId="0" applyNumberFormat="1" applyFont="1" applyBorder="1" applyAlignment="1">
      <alignment horizontal="center" vertical="center"/>
    </xf>
    <xf numFmtId="164" fontId="2508" fillId="0" borderId="2" xfId="0" applyNumberFormat="1" applyFont="1" applyBorder="1" applyAlignment="1">
      <alignment horizontal="center" vertical="center"/>
    </xf>
    <xf numFmtId="0" fontId="2509" fillId="0" borderId="2" xfId="0" applyFont="1" applyBorder="1" applyAlignment="1">
      <alignment horizontal="center" vertical="center" wrapText="1"/>
    </xf>
    <xf numFmtId="4" fontId="2510" fillId="0" borderId="2" xfId="0" applyNumberFormat="1" applyFont="1" applyBorder="1" applyAlignment="1">
      <alignment horizontal="center" vertical="center"/>
    </xf>
    <xf numFmtId="164" fontId="2511" fillId="0" borderId="2" xfId="0" applyNumberFormat="1" applyFont="1" applyBorder="1" applyAlignment="1">
      <alignment horizontal="center" vertical="center"/>
    </xf>
    <xf numFmtId="164" fontId="2512" fillId="0" borderId="2" xfId="0" applyNumberFormat="1" applyFont="1" applyBorder="1" applyAlignment="1">
      <alignment horizontal="center" vertical="center"/>
    </xf>
    <xf numFmtId="165" fontId="2513" fillId="0" borderId="2" xfId="0" applyNumberFormat="1" applyFont="1" applyBorder="1" applyAlignment="1">
      <alignment horizontal="center" vertical="center"/>
    </xf>
    <xf numFmtId="164" fontId="2514" fillId="0" borderId="2" xfId="0" applyNumberFormat="1" applyFont="1" applyBorder="1" applyAlignment="1">
      <alignment horizontal="center" vertical="center"/>
    </xf>
    <xf numFmtId="164" fontId="2515" fillId="0" borderId="2" xfId="0" applyNumberFormat="1" applyFont="1" applyBorder="1" applyAlignment="1">
      <alignment horizontal="center" vertical="center" wrapText="1"/>
    </xf>
    <xf numFmtId="4" fontId="2516" fillId="0" borderId="2" xfId="0" applyNumberFormat="1" applyFont="1" applyBorder="1" applyAlignment="1">
      <alignment horizontal="center" vertical="center"/>
    </xf>
    <xf numFmtId="164" fontId="2517" fillId="0" borderId="2" xfId="0" applyNumberFormat="1" applyFont="1" applyBorder="1" applyAlignment="1">
      <alignment horizontal="center" vertical="center"/>
    </xf>
    <xf numFmtId="0" fontId="2518" fillId="0" borderId="2" xfId="0" applyFont="1" applyBorder="1" applyAlignment="1">
      <alignment horizontal="center" vertical="center" wrapText="1"/>
    </xf>
    <xf numFmtId="4" fontId="2519" fillId="0" borderId="2" xfId="0" applyNumberFormat="1" applyFont="1" applyBorder="1" applyAlignment="1">
      <alignment horizontal="center" vertical="center"/>
    </xf>
    <xf numFmtId="164" fontId="2520" fillId="0" borderId="2" xfId="0" applyNumberFormat="1" applyFont="1" applyBorder="1" applyAlignment="1">
      <alignment horizontal="center" vertical="center"/>
    </xf>
    <xf numFmtId="164" fontId="2521" fillId="0" borderId="2" xfId="0" applyNumberFormat="1" applyFont="1" applyBorder="1" applyAlignment="1">
      <alignment horizontal="center" vertical="center"/>
    </xf>
    <xf numFmtId="165" fontId="2522" fillId="0" borderId="2" xfId="0" applyNumberFormat="1" applyFont="1" applyBorder="1" applyAlignment="1">
      <alignment horizontal="center" vertical="center"/>
    </xf>
    <xf numFmtId="164" fontId="2523" fillId="0" borderId="2" xfId="0" applyNumberFormat="1" applyFont="1" applyBorder="1" applyAlignment="1">
      <alignment horizontal="center" vertical="center"/>
    </xf>
    <xf numFmtId="164" fontId="2524" fillId="0" borderId="2" xfId="0" applyNumberFormat="1" applyFont="1" applyBorder="1" applyAlignment="1">
      <alignment horizontal="center" vertical="center" wrapText="1"/>
    </xf>
    <xf numFmtId="4" fontId="2525" fillId="0" borderId="2" xfId="0" applyNumberFormat="1" applyFont="1" applyBorder="1" applyAlignment="1">
      <alignment horizontal="center" vertical="center"/>
    </xf>
    <xf numFmtId="164" fontId="2526" fillId="0" borderId="2" xfId="0" applyNumberFormat="1" applyFont="1" applyBorder="1" applyAlignment="1">
      <alignment horizontal="center" vertical="center"/>
    </xf>
    <xf numFmtId="0" fontId="2527" fillId="0" borderId="2" xfId="0" applyFont="1" applyBorder="1" applyAlignment="1">
      <alignment horizontal="center" vertical="center" wrapText="1"/>
    </xf>
    <xf numFmtId="4" fontId="2528" fillId="0" borderId="2" xfId="0" applyNumberFormat="1" applyFont="1" applyBorder="1" applyAlignment="1">
      <alignment horizontal="center" vertical="center"/>
    </xf>
    <xf numFmtId="164" fontId="2529" fillId="0" borderId="2" xfId="0" applyNumberFormat="1" applyFont="1" applyBorder="1" applyAlignment="1">
      <alignment horizontal="center" vertical="center"/>
    </xf>
    <xf numFmtId="164" fontId="2530" fillId="0" borderId="2" xfId="0" applyNumberFormat="1" applyFont="1" applyBorder="1" applyAlignment="1">
      <alignment horizontal="center" vertical="center"/>
    </xf>
    <xf numFmtId="165" fontId="2531" fillId="0" borderId="2" xfId="0" applyNumberFormat="1" applyFont="1" applyBorder="1" applyAlignment="1">
      <alignment horizontal="center" vertical="center"/>
    </xf>
    <xf numFmtId="164" fontId="2532" fillId="0" borderId="2" xfId="0" applyNumberFormat="1" applyFont="1" applyBorder="1" applyAlignment="1">
      <alignment horizontal="center" vertical="center"/>
    </xf>
    <xf numFmtId="164" fontId="2533" fillId="0" borderId="2" xfId="0" applyNumberFormat="1" applyFont="1" applyBorder="1" applyAlignment="1">
      <alignment horizontal="center" vertical="center" wrapText="1"/>
    </xf>
    <xf numFmtId="4" fontId="2534" fillId="0" borderId="2" xfId="0" applyNumberFormat="1" applyFont="1" applyBorder="1" applyAlignment="1">
      <alignment horizontal="center" vertical="center"/>
    </xf>
    <xf numFmtId="164" fontId="2535" fillId="0" borderId="2" xfId="0" applyNumberFormat="1" applyFont="1" applyBorder="1" applyAlignment="1">
      <alignment horizontal="center" vertical="center"/>
    </xf>
    <xf numFmtId="0" fontId="2536" fillId="0" borderId="2" xfId="0" applyFont="1" applyBorder="1" applyAlignment="1">
      <alignment horizontal="center" vertical="center" wrapText="1"/>
    </xf>
    <xf numFmtId="4" fontId="2537" fillId="0" borderId="2" xfId="0" applyNumberFormat="1" applyFont="1" applyBorder="1" applyAlignment="1">
      <alignment horizontal="center" vertical="center"/>
    </xf>
    <xf numFmtId="164" fontId="2538" fillId="0" borderId="2" xfId="0" applyNumberFormat="1" applyFont="1" applyBorder="1" applyAlignment="1">
      <alignment horizontal="center" vertical="center"/>
    </xf>
    <xf numFmtId="164" fontId="2539" fillId="0" borderId="2" xfId="0" applyNumberFormat="1" applyFont="1" applyBorder="1" applyAlignment="1">
      <alignment horizontal="center" vertical="center"/>
    </xf>
    <xf numFmtId="165" fontId="2540" fillId="0" borderId="2" xfId="0" applyNumberFormat="1" applyFont="1" applyBorder="1" applyAlignment="1">
      <alignment horizontal="center" vertical="center"/>
    </xf>
    <xf numFmtId="164" fontId="2541" fillId="0" borderId="2" xfId="0" applyNumberFormat="1" applyFont="1" applyBorder="1" applyAlignment="1">
      <alignment horizontal="center" vertical="center"/>
    </xf>
    <xf numFmtId="164" fontId="2542" fillId="0" borderId="2" xfId="0" applyNumberFormat="1" applyFont="1" applyBorder="1" applyAlignment="1">
      <alignment horizontal="center" vertical="center" wrapText="1"/>
    </xf>
    <xf numFmtId="4" fontId="2543" fillId="0" borderId="2" xfId="0" applyNumberFormat="1" applyFont="1" applyBorder="1" applyAlignment="1">
      <alignment horizontal="center" vertical="center"/>
    </xf>
    <xf numFmtId="164" fontId="2544" fillId="0" borderId="2" xfId="0" applyNumberFormat="1" applyFont="1" applyBorder="1" applyAlignment="1">
      <alignment horizontal="center" vertical="center"/>
    </xf>
    <xf numFmtId="0" fontId="2545" fillId="0" borderId="2" xfId="0" applyFont="1" applyBorder="1" applyAlignment="1">
      <alignment horizontal="center" vertical="center" wrapText="1"/>
    </xf>
    <xf numFmtId="4" fontId="2546" fillId="0" borderId="2" xfId="0" applyNumberFormat="1" applyFont="1" applyBorder="1" applyAlignment="1">
      <alignment horizontal="center" vertical="center"/>
    </xf>
    <xf numFmtId="164" fontId="2547" fillId="0" borderId="2" xfId="0" applyNumberFormat="1" applyFont="1" applyBorder="1" applyAlignment="1">
      <alignment horizontal="center" vertical="center"/>
    </xf>
    <xf numFmtId="164" fontId="2548" fillId="0" borderId="2" xfId="0" applyNumberFormat="1" applyFont="1" applyBorder="1" applyAlignment="1">
      <alignment horizontal="center" vertical="center"/>
    </xf>
    <xf numFmtId="165" fontId="2549" fillId="0" borderId="2" xfId="0" applyNumberFormat="1" applyFont="1" applyBorder="1" applyAlignment="1">
      <alignment horizontal="center" vertical="center"/>
    </xf>
    <xf numFmtId="164" fontId="2550" fillId="0" borderId="2" xfId="0" applyNumberFormat="1" applyFont="1" applyBorder="1" applyAlignment="1">
      <alignment horizontal="center" vertical="center"/>
    </xf>
    <xf numFmtId="164" fontId="2551" fillId="0" borderId="2" xfId="0" applyNumberFormat="1" applyFont="1" applyBorder="1" applyAlignment="1">
      <alignment horizontal="center" vertical="center" wrapText="1"/>
    </xf>
    <xf numFmtId="4" fontId="2552" fillId="0" borderId="2" xfId="0" applyNumberFormat="1" applyFont="1" applyBorder="1" applyAlignment="1">
      <alignment horizontal="center" vertical="center"/>
    </xf>
    <xf numFmtId="164" fontId="2553" fillId="0" borderId="2" xfId="0" applyNumberFormat="1" applyFont="1" applyBorder="1" applyAlignment="1">
      <alignment horizontal="center" vertical="center"/>
    </xf>
    <xf numFmtId="0" fontId="2554" fillId="0" borderId="2" xfId="0" applyFont="1" applyBorder="1" applyAlignment="1">
      <alignment horizontal="center" vertical="center" wrapText="1"/>
    </xf>
    <xf numFmtId="4" fontId="2555" fillId="0" borderId="2" xfId="0" applyNumberFormat="1" applyFont="1" applyBorder="1" applyAlignment="1">
      <alignment horizontal="center" vertical="center"/>
    </xf>
    <xf numFmtId="164" fontId="2556" fillId="0" borderId="2" xfId="0" applyNumberFormat="1" applyFont="1" applyBorder="1" applyAlignment="1">
      <alignment horizontal="center" vertical="center"/>
    </xf>
    <xf numFmtId="164" fontId="2557" fillId="0" borderId="2" xfId="0" applyNumberFormat="1" applyFont="1" applyBorder="1" applyAlignment="1">
      <alignment horizontal="center" vertical="center"/>
    </xf>
    <xf numFmtId="165" fontId="2558" fillId="0" borderId="2" xfId="0" applyNumberFormat="1" applyFont="1" applyBorder="1" applyAlignment="1">
      <alignment horizontal="center" vertical="center"/>
    </xf>
    <xf numFmtId="164" fontId="2559" fillId="0" borderId="2" xfId="0" applyNumberFormat="1" applyFont="1" applyBorder="1" applyAlignment="1">
      <alignment horizontal="center" vertical="center"/>
    </xf>
    <xf numFmtId="164" fontId="2560" fillId="0" borderId="2" xfId="0" applyNumberFormat="1" applyFont="1" applyBorder="1" applyAlignment="1">
      <alignment horizontal="center" vertical="center" wrapText="1"/>
    </xf>
    <xf numFmtId="4" fontId="2561" fillId="0" borderId="2" xfId="0" applyNumberFormat="1" applyFont="1" applyBorder="1" applyAlignment="1">
      <alignment horizontal="center" vertical="center"/>
    </xf>
    <xf numFmtId="164" fontId="2562" fillId="0" borderId="2" xfId="0" applyNumberFormat="1" applyFont="1" applyBorder="1" applyAlignment="1">
      <alignment horizontal="center" vertical="center"/>
    </xf>
    <xf numFmtId="0" fontId="2563" fillId="0" borderId="2" xfId="0" applyFont="1" applyBorder="1" applyAlignment="1">
      <alignment horizontal="center" vertical="center" wrapText="1"/>
    </xf>
    <xf numFmtId="4" fontId="2564" fillId="0" borderId="2" xfId="0" applyNumberFormat="1" applyFont="1" applyBorder="1" applyAlignment="1">
      <alignment horizontal="center" vertical="center"/>
    </xf>
    <xf numFmtId="164" fontId="2565" fillId="0" borderId="2" xfId="0" applyNumberFormat="1" applyFont="1" applyBorder="1" applyAlignment="1">
      <alignment horizontal="center" vertical="center"/>
    </xf>
    <xf numFmtId="164" fontId="2566" fillId="0" borderId="2" xfId="0" applyNumberFormat="1" applyFont="1" applyBorder="1" applyAlignment="1">
      <alignment horizontal="center" vertical="center"/>
    </xf>
    <xf numFmtId="165" fontId="2567" fillId="0" borderId="2" xfId="0" applyNumberFormat="1" applyFont="1" applyBorder="1" applyAlignment="1">
      <alignment horizontal="center" vertical="center"/>
    </xf>
    <xf numFmtId="164" fontId="2568" fillId="0" borderId="2" xfId="0" applyNumberFormat="1" applyFont="1" applyBorder="1" applyAlignment="1">
      <alignment horizontal="center" vertical="center"/>
    </xf>
    <xf numFmtId="164" fontId="2569" fillId="0" borderId="2" xfId="0" applyNumberFormat="1" applyFont="1" applyBorder="1" applyAlignment="1">
      <alignment horizontal="center" vertical="center" wrapText="1"/>
    </xf>
    <xf numFmtId="4" fontId="2570" fillId="0" borderId="2" xfId="0" applyNumberFormat="1" applyFont="1" applyBorder="1" applyAlignment="1">
      <alignment horizontal="center" vertical="center"/>
    </xf>
    <xf numFmtId="164" fontId="2571" fillId="0" borderId="2" xfId="0" applyNumberFormat="1" applyFont="1" applyBorder="1" applyAlignment="1">
      <alignment horizontal="center" vertical="center"/>
    </xf>
    <xf numFmtId="0" fontId="2572" fillId="0" borderId="2" xfId="0" applyFont="1" applyBorder="1" applyAlignment="1">
      <alignment horizontal="center" vertical="center" wrapText="1"/>
    </xf>
    <xf numFmtId="4" fontId="2573" fillId="0" borderId="2" xfId="0" applyNumberFormat="1" applyFont="1" applyBorder="1" applyAlignment="1">
      <alignment horizontal="center" vertical="center"/>
    </xf>
    <xf numFmtId="164" fontId="2574" fillId="0" borderId="2" xfId="0" applyNumberFormat="1" applyFont="1" applyBorder="1" applyAlignment="1">
      <alignment horizontal="center" vertical="center"/>
    </xf>
    <xf numFmtId="164" fontId="2575" fillId="0" borderId="2" xfId="0" applyNumberFormat="1" applyFont="1" applyBorder="1" applyAlignment="1">
      <alignment horizontal="center" vertical="center"/>
    </xf>
    <xf numFmtId="165" fontId="2576" fillId="0" borderId="2" xfId="0" applyNumberFormat="1" applyFont="1" applyBorder="1" applyAlignment="1">
      <alignment horizontal="center" vertical="center"/>
    </xf>
    <xf numFmtId="164" fontId="2577" fillId="0" borderId="2" xfId="0" applyNumberFormat="1" applyFont="1" applyBorder="1" applyAlignment="1">
      <alignment horizontal="center" vertical="center"/>
    </xf>
    <xf numFmtId="164" fontId="2578" fillId="0" borderId="2" xfId="0" applyNumberFormat="1" applyFont="1" applyBorder="1" applyAlignment="1">
      <alignment horizontal="center" vertical="center" wrapText="1"/>
    </xf>
    <xf numFmtId="4" fontId="2579" fillId="0" borderId="2" xfId="0" applyNumberFormat="1" applyFont="1" applyBorder="1" applyAlignment="1">
      <alignment horizontal="center" vertical="center"/>
    </xf>
    <xf numFmtId="164" fontId="2580" fillId="0" borderId="2" xfId="0" applyNumberFormat="1" applyFont="1" applyBorder="1" applyAlignment="1">
      <alignment horizontal="center" vertical="center"/>
    </xf>
    <xf numFmtId="0" fontId="2581" fillId="0" borderId="2" xfId="0" applyFont="1" applyBorder="1" applyAlignment="1">
      <alignment horizontal="center" vertical="center" wrapText="1"/>
    </xf>
    <xf numFmtId="4" fontId="2582" fillId="0" borderId="2" xfId="0" applyNumberFormat="1" applyFont="1" applyBorder="1" applyAlignment="1">
      <alignment horizontal="center" vertical="center"/>
    </xf>
    <xf numFmtId="164" fontId="2583" fillId="0" borderId="2" xfId="0" applyNumberFormat="1" applyFont="1" applyBorder="1" applyAlignment="1">
      <alignment horizontal="center" vertical="center"/>
    </xf>
    <xf numFmtId="164" fontId="2584" fillId="0" borderId="2" xfId="0" applyNumberFormat="1" applyFont="1" applyBorder="1" applyAlignment="1">
      <alignment horizontal="center" vertical="center"/>
    </xf>
    <xf numFmtId="165" fontId="2585" fillId="0" borderId="2" xfId="0" applyNumberFormat="1" applyFont="1" applyBorder="1" applyAlignment="1">
      <alignment horizontal="center" vertical="center"/>
    </xf>
    <xf numFmtId="164" fontId="2586" fillId="0" borderId="2" xfId="0" applyNumberFormat="1" applyFont="1" applyBorder="1" applyAlignment="1">
      <alignment horizontal="center" vertical="center"/>
    </xf>
    <xf numFmtId="164" fontId="2587" fillId="0" borderId="2" xfId="0" applyNumberFormat="1" applyFont="1" applyBorder="1" applyAlignment="1">
      <alignment horizontal="center" vertical="center" wrapText="1"/>
    </xf>
    <xf numFmtId="4" fontId="2588" fillId="0" borderId="2" xfId="0" applyNumberFormat="1" applyFont="1" applyBorder="1" applyAlignment="1">
      <alignment horizontal="center" vertical="center"/>
    </xf>
    <xf numFmtId="164" fontId="2589" fillId="0" borderId="2" xfId="0" applyNumberFormat="1" applyFont="1" applyBorder="1" applyAlignment="1">
      <alignment horizontal="center" vertical="center"/>
    </xf>
    <xf numFmtId="0" fontId="2590" fillId="0" borderId="2" xfId="0" applyFont="1" applyBorder="1" applyAlignment="1">
      <alignment horizontal="center" vertical="center" wrapText="1"/>
    </xf>
    <xf numFmtId="4" fontId="2591" fillId="0" borderId="2" xfId="0" applyNumberFormat="1" applyFont="1" applyBorder="1" applyAlignment="1">
      <alignment horizontal="center" vertical="center"/>
    </xf>
    <xf numFmtId="164" fontId="2592" fillId="0" borderId="2" xfId="0" applyNumberFormat="1" applyFont="1" applyBorder="1" applyAlignment="1">
      <alignment horizontal="center" vertical="center"/>
    </xf>
    <xf numFmtId="164" fontId="2593" fillId="0" borderId="2" xfId="0" applyNumberFormat="1" applyFont="1" applyBorder="1" applyAlignment="1">
      <alignment horizontal="center" vertical="center"/>
    </xf>
    <xf numFmtId="165" fontId="2594" fillId="0" borderId="2" xfId="0" applyNumberFormat="1" applyFont="1" applyBorder="1" applyAlignment="1">
      <alignment horizontal="center" vertical="center"/>
    </xf>
    <xf numFmtId="164" fontId="2595" fillId="0" borderId="2" xfId="0" applyNumberFormat="1" applyFont="1" applyBorder="1" applyAlignment="1">
      <alignment horizontal="center" vertical="center"/>
    </xf>
    <xf numFmtId="164" fontId="2596" fillId="0" borderId="2" xfId="0" applyNumberFormat="1" applyFont="1" applyBorder="1" applyAlignment="1">
      <alignment horizontal="center" vertical="center" wrapText="1"/>
    </xf>
    <xf numFmtId="4" fontId="2597" fillId="0" borderId="2" xfId="0" applyNumberFormat="1" applyFont="1" applyBorder="1" applyAlignment="1">
      <alignment horizontal="center" vertical="center"/>
    </xf>
    <xf numFmtId="164" fontId="2598" fillId="0" borderId="2" xfId="0" applyNumberFormat="1" applyFont="1" applyBorder="1" applyAlignment="1">
      <alignment horizontal="center" vertical="center"/>
    </xf>
    <xf numFmtId="0" fontId="2599" fillId="0" borderId="2" xfId="0" applyFont="1" applyBorder="1" applyAlignment="1">
      <alignment horizontal="center" vertical="center" wrapText="1"/>
    </xf>
    <xf numFmtId="4" fontId="2600" fillId="0" borderId="2" xfId="0" applyNumberFormat="1" applyFont="1" applyBorder="1" applyAlignment="1">
      <alignment horizontal="center" vertical="center"/>
    </xf>
    <xf numFmtId="164" fontId="2601" fillId="0" borderId="2" xfId="0" applyNumberFormat="1" applyFont="1" applyBorder="1" applyAlignment="1">
      <alignment horizontal="center" vertical="center"/>
    </xf>
    <xf numFmtId="164" fontId="2602" fillId="0" borderId="2" xfId="0" applyNumberFormat="1" applyFont="1" applyBorder="1" applyAlignment="1">
      <alignment horizontal="center" vertical="center"/>
    </xf>
    <xf numFmtId="165" fontId="2603" fillId="0" borderId="2" xfId="0" applyNumberFormat="1" applyFont="1" applyBorder="1" applyAlignment="1">
      <alignment horizontal="center" vertical="center"/>
    </xf>
    <xf numFmtId="164" fontId="2604" fillId="0" borderId="2" xfId="0" applyNumberFormat="1" applyFont="1" applyBorder="1" applyAlignment="1">
      <alignment horizontal="center" vertical="center"/>
    </xf>
    <xf numFmtId="164" fontId="2605" fillId="0" borderId="2" xfId="0" applyNumberFormat="1" applyFont="1" applyBorder="1" applyAlignment="1">
      <alignment horizontal="center" vertical="center" wrapText="1"/>
    </xf>
    <xf numFmtId="4" fontId="2606" fillId="0" borderId="2" xfId="0" applyNumberFormat="1" applyFont="1" applyBorder="1" applyAlignment="1">
      <alignment horizontal="center" vertical="center"/>
    </xf>
    <xf numFmtId="164" fontId="2607" fillId="0" borderId="2" xfId="0" applyNumberFormat="1" applyFont="1" applyBorder="1" applyAlignment="1">
      <alignment horizontal="center" vertical="center"/>
    </xf>
    <xf numFmtId="0" fontId="2608" fillId="0" borderId="2" xfId="0" applyFont="1" applyBorder="1" applyAlignment="1">
      <alignment horizontal="center" vertical="center" wrapText="1"/>
    </xf>
    <xf numFmtId="4" fontId="2609" fillId="0" borderId="2" xfId="0" applyNumberFormat="1" applyFont="1" applyBorder="1" applyAlignment="1">
      <alignment horizontal="center" vertical="center"/>
    </xf>
    <xf numFmtId="164" fontId="2610" fillId="0" borderId="2" xfId="0" applyNumberFormat="1" applyFont="1" applyBorder="1" applyAlignment="1">
      <alignment horizontal="center" vertical="center"/>
    </xf>
    <xf numFmtId="164" fontId="2611" fillId="0" borderId="2" xfId="0" applyNumberFormat="1" applyFont="1" applyBorder="1" applyAlignment="1">
      <alignment horizontal="center" vertical="center"/>
    </xf>
    <xf numFmtId="165" fontId="2612" fillId="0" borderId="2" xfId="0" applyNumberFormat="1" applyFont="1" applyBorder="1" applyAlignment="1">
      <alignment horizontal="center" vertical="center"/>
    </xf>
    <xf numFmtId="164" fontId="2613" fillId="0" borderId="2" xfId="0" applyNumberFormat="1" applyFont="1" applyBorder="1" applyAlignment="1">
      <alignment horizontal="center" vertical="center"/>
    </xf>
    <xf numFmtId="164" fontId="2614" fillId="0" borderId="2" xfId="0" applyNumberFormat="1" applyFont="1" applyBorder="1" applyAlignment="1">
      <alignment horizontal="center" vertical="center" wrapText="1"/>
    </xf>
    <xf numFmtId="4" fontId="2615" fillId="0" borderId="2" xfId="0" applyNumberFormat="1" applyFont="1" applyBorder="1" applyAlignment="1">
      <alignment horizontal="center" vertical="center"/>
    </xf>
    <xf numFmtId="164" fontId="2616" fillId="0" borderId="2" xfId="0" applyNumberFormat="1" applyFont="1" applyBorder="1" applyAlignment="1">
      <alignment horizontal="center" vertical="center"/>
    </xf>
    <xf numFmtId="0" fontId="2617" fillId="0" borderId="2" xfId="0" applyFont="1" applyBorder="1" applyAlignment="1">
      <alignment horizontal="center" vertical="center" wrapText="1"/>
    </xf>
    <xf numFmtId="4" fontId="2618" fillId="0" borderId="2" xfId="0" applyNumberFormat="1" applyFont="1" applyBorder="1" applyAlignment="1">
      <alignment horizontal="center" vertical="center"/>
    </xf>
    <xf numFmtId="164" fontId="2619" fillId="0" borderId="2" xfId="0" applyNumberFormat="1" applyFont="1" applyBorder="1" applyAlignment="1">
      <alignment horizontal="center" vertical="center"/>
    </xf>
    <xf numFmtId="164" fontId="2620" fillId="0" borderId="2" xfId="0" applyNumberFormat="1" applyFont="1" applyBorder="1" applyAlignment="1">
      <alignment horizontal="center" vertical="center"/>
    </xf>
    <xf numFmtId="165" fontId="2621" fillId="0" borderId="2" xfId="0" applyNumberFormat="1" applyFont="1" applyBorder="1" applyAlignment="1">
      <alignment horizontal="center" vertical="center"/>
    </xf>
    <xf numFmtId="164" fontId="2622" fillId="0" borderId="2" xfId="0" applyNumberFormat="1" applyFont="1" applyBorder="1" applyAlignment="1">
      <alignment horizontal="center" vertical="center"/>
    </xf>
    <xf numFmtId="164" fontId="2623" fillId="0" borderId="2" xfId="0" applyNumberFormat="1" applyFont="1" applyBorder="1" applyAlignment="1">
      <alignment horizontal="center" vertical="center" wrapText="1"/>
    </xf>
    <xf numFmtId="4" fontId="2624" fillId="0" borderId="2" xfId="0" applyNumberFormat="1" applyFont="1" applyBorder="1" applyAlignment="1">
      <alignment horizontal="center" vertical="center"/>
    </xf>
    <xf numFmtId="164" fontId="2625" fillId="0" borderId="2" xfId="0" applyNumberFormat="1" applyFont="1" applyBorder="1" applyAlignment="1">
      <alignment horizontal="center" vertical="center"/>
    </xf>
    <xf numFmtId="0" fontId="2626" fillId="0" borderId="2" xfId="0" applyFont="1" applyBorder="1" applyAlignment="1">
      <alignment horizontal="center" vertical="center" wrapText="1"/>
    </xf>
    <xf numFmtId="4" fontId="2627" fillId="0" borderId="2" xfId="0" applyNumberFormat="1" applyFont="1" applyBorder="1" applyAlignment="1">
      <alignment horizontal="center" vertical="center"/>
    </xf>
    <xf numFmtId="164" fontId="2628" fillId="0" borderId="2" xfId="0" applyNumberFormat="1" applyFont="1" applyBorder="1" applyAlignment="1">
      <alignment horizontal="center" vertical="center"/>
    </xf>
    <xf numFmtId="164" fontId="2629" fillId="0" borderId="2" xfId="0" applyNumberFormat="1" applyFont="1" applyBorder="1" applyAlignment="1">
      <alignment horizontal="center" vertical="center"/>
    </xf>
    <xf numFmtId="165" fontId="2630" fillId="0" borderId="2" xfId="0" applyNumberFormat="1" applyFont="1" applyBorder="1" applyAlignment="1">
      <alignment horizontal="center" vertical="center"/>
    </xf>
    <xf numFmtId="164" fontId="2631" fillId="0" borderId="2" xfId="0" applyNumberFormat="1" applyFont="1" applyBorder="1" applyAlignment="1">
      <alignment horizontal="center" vertical="center"/>
    </xf>
    <xf numFmtId="164" fontId="2632" fillId="0" borderId="2" xfId="0" applyNumberFormat="1" applyFont="1" applyBorder="1" applyAlignment="1">
      <alignment horizontal="center" vertical="center" wrapText="1"/>
    </xf>
    <xf numFmtId="4" fontId="2633" fillId="0" borderId="2" xfId="0" applyNumberFormat="1" applyFont="1" applyBorder="1" applyAlignment="1">
      <alignment horizontal="center" vertical="center"/>
    </xf>
    <xf numFmtId="164" fontId="2634" fillId="0" borderId="2" xfId="0" applyNumberFormat="1" applyFont="1" applyBorder="1" applyAlignment="1">
      <alignment horizontal="center" vertical="center"/>
    </xf>
    <xf numFmtId="0" fontId="2635" fillId="0" borderId="2" xfId="0" applyFont="1" applyBorder="1" applyAlignment="1">
      <alignment horizontal="center" vertical="center" wrapText="1"/>
    </xf>
    <xf numFmtId="4" fontId="2636" fillId="0" borderId="2" xfId="0" applyNumberFormat="1" applyFont="1" applyBorder="1" applyAlignment="1">
      <alignment horizontal="center" vertical="center"/>
    </xf>
    <xf numFmtId="164" fontId="2637" fillId="0" borderId="2" xfId="0" applyNumberFormat="1" applyFont="1" applyBorder="1" applyAlignment="1">
      <alignment horizontal="center" vertical="center"/>
    </xf>
    <xf numFmtId="164" fontId="2638" fillId="0" borderId="2" xfId="0" applyNumberFormat="1" applyFont="1" applyBorder="1" applyAlignment="1">
      <alignment horizontal="center" vertical="center"/>
    </xf>
    <xf numFmtId="165" fontId="2639" fillId="0" borderId="2" xfId="0" applyNumberFormat="1" applyFont="1" applyBorder="1" applyAlignment="1">
      <alignment horizontal="center" vertical="center"/>
    </xf>
    <xf numFmtId="164" fontId="2640" fillId="0" borderId="2" xfId="0" applyNumberFormat="1" applyFont="1" applyBorder="1" applyAlignment="1">
      <alignment horizontal="center" vertical="center"/>
    </xf>
    <xf numFmtId="164" fontId="2641" fillId="0" borderId="2" xfId="0" applyNumberFormat="1" applyFont="1" applyBorder="1" applyAlignment="1">
      <alignment horizontal="center" vertical="center" wrapText="1"/>
    </xf>
    <xf numFmtId="4" fontId="2642" fillId="0" borderId="2" xfId="0" applyNumberFormat="1" applyFont="1" applyBorder="1" applyAlignment="1">
      <alignment horizontal="center" vertical="center"/>
    </xf>
    <xf numFmtId="164" fontId="2643" fillId="0" borderId="2" xfId="0" applyNumberFormat="1" applyFont="1" applyBorder="1" applyAlignment="1">
      <alignment horizontal="center" vertical="center"/>
    </xf>
    <xf numFmtId="0" fontId="2644" fillId="0" borderId="2" xfId="0" applyFont="1" applyBorder="1" applyAlignment="1">
      <alignment horizontal="center" vertical="center" wrapText="1"/>
    </xf>
    <xf numFmtId="4" fontId="2645" fillId="0" borderId="2" xfId="0" applyNumberFormat="1" applyFont="1" applyBorder="1" applyAlignment="1">
      <alignment horizontal="center" vertical="center"/>
    </xf>
    <xf numFmtId="164" fontId="2646" fillId="0" borderId="2" xfId="0" applyNumberFormat="1" applyFont="1" applyBorder="1" applyAlignment="1">
      <alignment horizontal="center" vertical="center"/>
    </xf>
    <xf numFmtId="164" fontId="2647" fillId="0" borderId="2" xfId="0" applyNumberFormat="1" applyFont="1" applyBorder="1" applyAlignment="1">
      <alignment horizontal="center" vertical="center"/>
    </xf>
    <xf numFmtId="165" fontId="2648" fillId="0" borderId="2" xfId="0" applyNumberFormat="1" applyFont="1" applyBorder="1" applyAlignment="1">
      <alignment horizontal="center" vertical="center"/>
    </xf>
    <xf numFmtId="164" fontId="2649" fillId="0" borderId="2" xfId="0" applyNumberFormat="1" applyFont="1" applyBorder="1" applyAlignment="1">
      <alignment horizontal="center" vertical="center"/>
    </xf>
    <xf numFmtId="164" fontId="2650" fillId="0" borderId="2" xfId="0" applyNumberFormat="1" applyFont="1" applyBorder="1" applyAlignment="1">
      <alignment horizontal="center" vertical="center" wrapText="1"/>
    </xf>
    <xf numFmtId="4" fontId="2651" fillId="0" borderId="2" xfId="0" applyNumberFormat="1" applyFont="1" applyBorder="1" applyAlignment="1">
      <alignment horizontal="center" vertical="center"/>
    </xf>
    <xf numFmtId="164" fontId="2652" fillId="0" borderId="2" xfId="0" applyNumberFormat="1" applyFont="1" applyBorder="1" applyAlignment="1">
      <alignment horizontal="center" vertical="center"/>
    </xf>
    <xf numFmtId="0" fontId="2653" fillId="0" borderId="2" xfId="0" applyFont="1" applyBorder="1" applyAlignment="1">
      <alignment horizontal="center" vertical="center" wrapText="1"/>
    </xf>
    <xf numFmtId="4" fontId="2654" fillId="0" borderId="2" xfId="0" applyNumberFormat="1" applyFont="1" applyBorder="1" applyAlignment="1">
      <alignment horizontal="center" vertical="center"/>
    </xf>
    <xf numFmtId="164" fontId="2655" fillId="0" borderId="2" xfId="0" applyNumberFormat="1" applyFont="1" applyBorder="1" applyAlignment="1">
      <alignment horizontal="center" vertical="center"/>
    </xf>
    <xf numFmtId="164" fontId="2656" fillId="0" borderId="2" xfId="0" applyNumberFormat="1" applyFont="1" applyBorder="1" applyAlignment="1">
      <alignment horizontal="center" vertical="center"/>
    </xf>
    <xf numFmtId="165" fontId="2657" fillId="0" borderId="2" xfId="0" applyNumberFormat="1" applyFont="1" applyBorder="1" applyAlignment="1">
      <alignment horizontal="center" vertical="center"/>
    </xf>
    <xf numFmtId="164" fontId="2658" fillId="0" borderId="2" xfId="0" applyNumberFormat="1" applyFont="1" applyBorder="1" applyAlignment="1">
      <alignment horizontal="center" vertical="center"/>
    </xf>
    <xf numFmtId="164" fontId="2659" fillId="0" borderId="2" xfId="0" applyNumberFormat="1" applyFont="1" applyBorder="1" applyAlignment="1">
      <alignment horizontal="center" vertical="center" wrapText="1"/>
    </xf>
    <xf numFmtId="4" fontId="2660" fillId="0" borderId="2" xfId="0" applyNumberFormat="1" applyFont="1" applyBorder="1" applyAlignment="1">
      <alignment horizontal="center" vertical="center"/>
    </xf>
    <xf numFmtId="164" fontId="2661" fillId="0" borderId="2" xfId="0" applyNumberFormat="1" applyFont="1" applyBorder="1" applyAlignment="1">
      <alignment horizontal="center" vertical="center"/>
    </xf>
    <xf numFmtId="0" fontId="2662" fillId="0" borderId="2" xfId="0" applyFont="1" applyBorder="1" applyAlignment="1">
      <alignment horizontal="center" vertical="center" wrapText="1"/>
    </xf>
    <xf numFmtId="4" fontId="2663" fillId="0" borderId="2" xfId="0" applyNumberFormat="1" applyFont="1" applyBorder="1" applyAlignment="1">
      <alignment horizontal="center" vertical="center"/>
    </xf>
    <xf numFmtId="164" fontId="2664" fillId="0" borderId="2" xfId="0" applyNumberFormat="1" applyFont="1" applyBorder="1" applyAlignment="1">
      <alignment horizontal="center" vertical="center"/>
    </xf>
    <xf numFmtId="164" fontId="2665" fillId="0" borderId="2" xfId="0" applyNumberFormat="1" applyFont="1" applyBorder="1" applyAlignment="1">
      <alignment horizontal="center" vertical="center"/>
    </xf>
    <xf numFmtId="165" fontId="2666" fillId="0" borderId="2" xfId="0" applyNumberFormat="1" applyFont="1" applyBorder="1" applyAlignment="1">
      <alignment horizontal="center" vertical="center"/>
    </xf>
    <xf numFmtId="164" fontId="2667" fillId="0" borderId="2" xfId="0" applyNumberFormat="1" applyFont="1" applyBorder="1" applyAlignment="1">
      <alignment horizontal="center" vertical="center"/>
    </xf>
    <xf numFmtId="164" fontId="2668" fillId="0" borderId="2" xfId="0" applyNumberFormat="1" applyFont="1" applyBorder="1" applyAlignment="1">
      <alignment horizontal="center" vertical="center" wrapText="1"/>
    </xf>
    <xf numFmtId="4" fontId="2669" fillId="0" borderId="2" xfId="0" applyNumberFormat="1" applyFont="1" applyBorder="1" applyAlignment="1">
      <alignment horizontal="center" vertical="center"/>
    </xf>
    <xf numFmtId="164" fontId="2670" fillId="0" borderId="2" xfId="0" applyNumberFormat="1" applyFont="1" applyBorder="1" applyAlignment="1">
      <alignment horizontal="center" vertical="center"/>
    </xf>
    <xf numFmtId="0" fontId="2671" fillId="0" borderId="2" xfId="0" applyFont="1" applyBorder="1" applyAlignment="1">
      <alignment horizontal="center" vertical="center" wrapText="1"/>
    </xf>
    <xf numFmtId="4" fontId="2672" fillId="0" borderId="2" xfId="0" applyNumberFormat="1" applyFont="1" applyBorder="1" applyAlignment="1">
      <alignment horizontal="center" vertical="center"/>
    </xf>
    <xf numFmtId="164" fontId="2673" fillId="0" borderId="2" xfId="0" applyNumberFormat="1" applyFont="1" applyBorder="1" applyAlignment="1">
      <alignment horizontal="center" vertical="center"/>
    </xf>
    <xf numFmtId="164" fontId="2674" fillId="0" borderId="2" xfId="0" applyNumberFormat="1" applyFont="1" applyBorder="1" applyAlignment="1">
      <alignment horizontal="center" vertical="center"/>
    </xf>
    <xf numFmtId="165" fontId="2675" fillId="0" borderId="2" xfId="0" applyNumberFormat="1" applyFont="1" applyBorder="1" applyAlignment="1">
      <alignment horizontal="center" vertical="center"/>
    </xf>
    <xf numFmtId="164" fontId="2676" fillId="0" borderId="2" xfId="0" applyNumberFormat="1" applyFont="1" applyBorder="1" applyAlignment="1">
      <alignment horizontal="center" vertical="center"/>
    </xf>
    <xf numFmtId="164" fontId="2677" fillId="0" borderId="2" xfId="0" applyNumberFormat="1" applyFont="1" applyBorder="1" applyAlignment="1">
      <alignment horizontal="center" vertical="center" wrapText="1"/>
    </xf>
    <xf numFmtId="4" fontId="2678" fillId="0" borderId="2" xfId="0" applyNumberFormat="1" applyFont="1" applyBorder="1" applyAlignment="1">
      <alignment horizontal="center" vertical="center"/>
    </xf>
    <xf numFmtId="164" fontId="2679" fillId="0" borderId="2" xfId="0" applyNumberFormat="1" applyFont="1" applyBorder="1" applyAlignment="1">
      <alignment horizontal="center" vertical="center"/>
    </xf>
    <xf numFmtId="0" fontId="2680" fillId="0" borderId="2" xfId="0" applyFont="1" applyBorder="1" applyAlignment="1">
      <alignment horizontal="center" vertical="center" wrapText="1"/>
    </xf>
    <xf numFmtId="4" fontId="2681" fillId="0" borderId="2" xfId="0" applyNumberFormat="1" applyFont="1" applyBorder="1" applyAlignment="1">
      <alignment horizontal="center" vertical="center"/>
    </xf>
    <xf numFmtId="164" fontId="2682" fillId="0" borderId="2" xfId="0" applyNumberFormat="1" applyFont="1" applyBorder="1" applyAlignment="1">
      <alignment horizontal="center" vertical="center"/>
    </xf>
    <xf numFmtId="164" fontId="2683" fillId="0" borderId="2" xfId="0" applyNumberFormat="1" applyFont="1" applyBorder="1" applyAlignment="1">
      <alignment horizontal="center" vertical="center"/>
    </xf>
    <xf numFmtId="165" fontId="2684" fillId="0" borderId="2" xfId="0" applyNumberFormat="1" applyFont="1" applyBorder="1" applyAlignment="1">
      <alignment horizontal="center" vertical="center"/>
    </xf>
    <xf numFmtId="164" fontId="2685" fillId="0" borderId="2" xfId="0" applyNumberFormat="1" applyFont="1" applyBorder="1" applyAlignment="1">
      <alignment horizontal="center" vertical="center"/>
    </xf>
    <xf numFmtId="164" fontId="2686" fillId="0" borderId="2" xfId="0" applyNumberFormat="1" applyFont="1" applyBorder="1" applyAlignment="1">
      <alignment horizontal="center" vertical="center" wrapText="1"/>
    </xf>
    <xf numFmtId="4" fontId="2687" fillId="0" borderId="2" xfId="0" applyNumberFormat="1" applyFont="1" applyBorder="1" applyAlignment="1">
      <alignment horizontal="center" vertical="center"/>
    </xf>
    <xf numFmtId="164" fontId="2688" fillId="0" borderId="2" xfId="0" applyNumberFormat="1" applyFont="1" applyBorder="1" applyAlignment="1">
      <alignment horizontal="center" vertical="center"/>
    </xf>
    <xf numFmtId="0" fontId="2689" fillId="0" borderId="2" xfId="0" applyFont="1" applyBorder="1" applyAlignment="1">
      <alignment horizontal="center" vertical="center" wrapText="1"/>
    </xf>
    <xf numFmtId="4" fontId="2690" fillId="0" borderId="2" xfId="0" applyNumberFormat="1" applyFont="1" applyBorder="1" applyAlignment="1">
      <alignment horizontal="center" vertical="center"/>
    </xf>
    <xf numFmtId="164" fontId="2691" fillId="0" borderId="2" xfId="0" applyNumberFormat="1" applyFont="1" applyBorder="1" applyAlignment="1">
      <alignment horizontal="center" vertical="center"/>
    </xf>
    <xf numFmtId="164" fontId="2692" fillId="0" borderId="2" xfId="0" applyNumberFormat="1" applyFont="1" applyBorder="1" applyAlignment="1">
      <alignment horizontal="center" vertical="center"/>
    </xf>
    <xf numFmtId="165" fontId="2693" fillId="0" borderId="2" xfId="0" applyNumberFormat="1" applyFont="1" applyBorder="1" applyAlignment="1">
      <alignment horizontal="center" vertical="center"/>
    </xf>
    <xf numFmtId="164" fontId="2694" fillId="0" borderId="2" xfId="0" applyNumberFormat="1" applyFont="1" applyBorder="1" applyAlignment="1">
      <alignment horizontal="center" vertical="center"/>
    </xf>
    <xf numFmtId="164" fontId="2695" fillId="0" borderId="2" xfId="0" applyNumberFormat="1" applyFont="1" applyBorder="1" applyAlignment="1">
      <alignment horizontal="center" vertical="center" wrapText="1"/>
    </xf>
    <xf numFmtId="4" fontId="2696" fillId="0" borderId="2" xfId="0" applyNumberFormat="1" applyFont="1" applyBorder="1" applyAlignment="1">
      <alignment horizontal="center" vertical="center"/>
    </xf>
    <xf numFmtId="164" fontId="2697" fillId="0" borderId="2" xfId="0" applyNumberFormat="1" applyFont="1" applyBorder="1" applyAlignment="1">
      <alignment horizontal="center" vertical="center"/>
    </xf>
    <xf numFmtId="0" fontId="2698" fillId="0" borderId="2" xfId="0" applyFont="1" applyBorder="1" applyAlignment="1">
      <alignment horizontal="center" vertical="center" wrapText="1"/>
    </xf>
    <xf numFmtId="4" fontId="2699" fillId="0" borderId="2" xfId="0" applyNumberFormat="1" applyFont="1" applyBorder="1" applyAlignment="1">
      <alignment horizontal="center" vertical="center"/>
    </xf>
    <xf numFmtId="164" fontId="2700" fillId="0" borderId="2" xfId="0" applyNumberFormat="1" applyFont="1" applyBorder="1" applyAlignment="1">
      <alignment horizontal="center" vertical="center"/>
    </xf>
    <xf numFmtId="164" fontId="2701" fillId="0" borderId="2" xfId="0" applyNumberFormat="1" applyFont="1" applyBorder="1" applyAlignment="1">
      <alignment horizontal="center" vertical="center"/>
    </xf>
    <xf numFmtId="165" fontId="2702" fillId="0" borderId="2" xfId="0" applyNumberFormat="1" applyFont="1" applyBorder="1" applyAlignment="1">
      <alignment horizontal="center" vertical="center"/>
    </xf>
    <xf numFmtId="164" fontId="2703" fillId="0" borderId="2" xfId="0" applyNumberFormat="1" applyFont="1" applyBorder="1" applyAlignment="1">
      <alignment horizontal="center" vertical="center"/>
    </xf>
    <xf numFmtId="164" fontId="2704" fillId="0" borderId="2" xfId="0" applyNumberFormat="1" applyFont="1" applyBorder="1" applyAlignment="1">
      <alignment horizontal="center" vertical="center" wrapText="1"/>
    </xf>
    <xf numFmtId="4" fontId="2705" fillId="0" borderId="2" xfId="0" applyNumberFormat="1" applyFont="1" applyBorder="1" applyAlignment="1">
      <alignment horizontal="center" vertical="center"/>
    </xf>
    <xf numFmtId="164" fontId="2706" fillId="0" borderId="2" xfId="0" applyNumberFormat="1" applyFont="1" applyBorder="1" applyAlignment="1">
      <alignment horizontal="center" vertical="center"/>
    </xf>
    <xf numFmtId="0" fontId="2707" fillId="0" borderId="2" xfId="0" applyFont="1" applyBorder="1" applyAlignment="1">
      <alignment horizontal="center" vertical="center" wrapText="1"/>
    </xf>
    <xf numFmtId="4" fontId="2708" fillId="0" borderId="2" xfId="0" applyNumberFormat="1" applyFont="1" applyBorder="1" applyAlignment="1">
      <alignment horizontal="center" vertical="center"/>
    </xf>
    <xf numFmtId="164" fontId="2709" fillId="0" borderId="2" xfId="0" applyNumberFormat="1" applyFont="1" applyBorder="1" applyAlignment="1">
      <alignment horizontal="center" vertical="center"/>
    </xf>
    <xf numFmtId="164" fontId="2710" fillId="0" borderId="2" xfId="0" applyNumberFormat="1" applyFont="1" applyBorder="1" applyAlignment="1">
      <alignment horizontal="center" vertical="center"/>
    </xf>
    <xf numFmtId="165" fontId="2711" fillId="0" borderId="2" xfId="0" applyNumberFormat="1" applyFont="1" applyBorder="1" applyAlignment="1">
      <alignment horizontal="center" vertical="center"/>
    </xf>
    <xf numFmtId="164" fontId="2712" fillId="0" borderId="2" xfId="0" applyNumberFormat="1" applyFont="1" applyBorder="1" applyAlignment="1">
      <alignment horizontal="center" vertical="center"/>
    </xf>
    <xf numFmtId="164" fontId="2713" fillId="0" borderId="2" xfId="0" applyNumberFormat="1" applyFont="1" applyBorder="1" applyAlignment="1">
      <alignment horizontal="center" vertical="center" wrapText="1"/>
    </xf>
    <xf numFmtId="4" fontId="2714" fillId="0" borderId="2" xfId="0" applyNumberFormat="1" applyFont="1" applyBorder="1" applyAlignment="1">
      <alignment horizontal="center" vertical="center"/>
    </xf>
    <xf numFmtId="164" fontId="2715" fillId="0" borderId="2" xfId="0" applyNumberFormat="1" applyFont="1" applyBorder="1" applyAlignment="1">
      <alignment horizontal="center" vertical="center"/>
    </xf>
    <xf numFmtId="0" fontId="2716" fillId="0" borderId="2" xfId="0" applyFont="1" applyBorder="1" applyAlignment="1">
      <alignment horizontal="center" vertical="center" wrapText="1"/>
    </xf>
    <xf numFmtId="4" fontId="2717" fillId="0" borderId="2" xfId="0" applyNumberFormat="1" applyFont="1" applyBorder="1" applyAlignment="1">
      <alignment horizontal="center" vertical="center"/>
    </xf>
    <xf numFmtId="164" fontId="2718" fillId="0" borderId="2" xfId="0" applyNumberFormat="1" applyFont="1" applyBorder="1" applyAlignment="1">
      <alignment horizontal="center" vertical="center"/>
    </xf>
    <xf numFmtId="164" fontId="2719" fillId="0" borderId="2" xfId="0" applyNumberFormat="1" applyFont="1" applyBorder="1" applyAlignment="1">
      <alignment horizontal="center" vertical="center"/>
    </xf>
    <xf numFmtId="165" fontId="2720" fillId="0" borderId="2" xfId="0" applyNumberFormat="1" applyFont="1" applyBorder="1" applyAlignment="1">
      <alignment horizontal="center" vertical="center"/>
    </xf>
    <xf numFmtId="164" fontId="2721" fillId="0" borderId="2" xfId="0" applyNumberFormat="1" applyFont="1" applyBorder="1" applyAlignment="1">
      <alignment horizontal="center" vertical="center"/>
    </xf>
    <xf numFmtId="164" fontId="2722" fillId="0" borderId="2" xfId="0" applyNumberFormat="1" applyFont="1" applyBorder="1" applyAlignment="1">
      <alignment horizontal="center" vertical="center" wrapText="1"/>
    </xf>
    <xf numFmtId="4" fontId="2723" fillId="0" borderId="2" xfId="0" applyNumberFormat="1" applyFont="1" applyBorder="1" applyAlignment="1">
      <alignment horizontal="center" vertical="center"/>
    </xf>
    <xf numFmtId="164" fontId="2724" fillId="0" borderId="2" xfId="0" applyNumberFormat="1" applyFont="1" applyBorder="1" applyAlignment="1">
      <alignment horizontal="center" vertical="center"/>
    </xf>
    <xf numFmtId="0" fontId="2725" fillId="0" borderId="2" xfId="0" applyFont="1" applyBorder="1" applyAlignment="1">
      <alignment horizontal="center" vertical="center" wrapText="1"/>
    </xf>
    <xf numFmtId="4" fontId="2726" fillId="0" borderId="2" xfId="0" applyNumberFormat="1" applyFont="1" applyBorder="1" applyAlignment="1">
      <alignment horizontal="center" vertical="center"/>
    </xf>
    <xf numFmtId="164" fontId="2727" fillId="0" borderId="2" xfId="0" applyNumberFormat="1" applyFont="1" applyBorder="1" applyAlignment="1">
      <alignment horizontal="center" vertical="center"/>
    </xf>
    <xf numFmtId="164" fontId="2728" fillId="0" borderId="2" xfId="0" applyNumberFormat="1" applyFont="1" applyBorder="1" applyAlignment="1">
      <alignment horizontal="center" vertical="center"/>
    </xf>
    <xf numFmtId="165" fontId="2729" fillId="0" borderId="2" xfId="0" applyNumberFormat="1" applyFont="1" applyBorder="1" applyAlignment="1">
      <alignment horizontal="center" vertical="center"/>
    </xf>
    <xf numFmtId="164" fontId="2730" fillId="0" borderId="2" xfId="0" applyNumberFormat="1" applyFont="1" applyBorder="1" applyAlignment="1">
      <alignment horizontal="center" vertical="center"/>
    </xf>
    <xf numFmtId="164" fontId="2731" fillId="0" borderId="2" xfId="0" applyNumberFormat="1" applyFont="1" applyBorder="1" applyAlignment="1">
      <alignment horizontal="center" vertical="center" wrapText="1"/>
    </xf>
    <xf numFmtId="4" fontId="2732" fillId="0" borderId="2" xfId="0" applyNumberFormat="1" applyFont="1" applyBorder="1" applyAlignment="1">
      <alignment horizontal="center" vertical="center"/>
    </xf>
    <xf numFmtId="164" fontId="2733" fillId="0" borderId="2" xfId="0" applyNumberFormat="1" applyFont="1" applyBorder="1" applyAlignment="1">
      <alignment horizontal="center" vertical="center"/>
    </xf>
    <xf numFmtId="0" fontId="2734" fillId="0" borderId="2" xfId="0" applyFont="1" applyBorder="1" applyAlignment="1">
      <alignment horizontal="center" vertical="center" wrapText="1"/>
    </xf>
    <xf numFmtId="4" fontId="2735" fillId="0" borderId="2" xfId="0" applyNumberFormat="1" applyFont="1" applyBorder="1" applyAlignment="1">
      <alignment horizontal="center" vertical="center"/>
    </xf>
    <xf numFmtId="164" fontId="2736" fillId="0" borderId="2" xfId="0" applyNumberFormat="1" applyFont="1" applyBorder="1" applyAlignment="1">
      <alignment horizontal="center" vertical="center"/>
    </xf>
    <xf numFmtId="164" fontId="2737" fillId="0" borderId="2" xfId="0" applyNumberFormat="1" applyFont="1" applyBorder="1" applyAlignment="1">
      <alignment horizontal="center" vertical="center"/>
    </xf>
    <xf numFmtId="165" fontId="2738" fillId="0" borderId="2" xfId="0" applyNumberFormat="1" applyFont="1" applyBorder="1" applyAlignment="1">
      <alignment horizontal="center" vertical="center"/>
    </xf>
    <xf numFmtId="164" fontId="2739" fillId="0" borderId="2" xfId="0" applyNumberFormat="1" applyFont="1" applyBorder="1" applyAlignment="1">
      <alignment horizontal="center" vertical="center"/>
    </xf>
    <xf numFmtId="164" fontId="2740" fillId="0" borderId="2" xfId="0" applyNumberFormat="1" applyFont="1" applyBorder="1" applyAlignment="1">
      <alignment horizontal="center" vertical="center" wrapText="1"/>
    </xf>
    <xf numFmtId="4" fontId="2741" fillId="0" borderId="2" xfId="0" applyNumberFormat="1" applyFont="1" applyBorder="1" applyAlignment="1">
      <alignment horizontal="center" vertical="center"/>
    </xf>
    <xf numFmtId="164" fontId="2742" fillId="0" borderId="2" xfId="0" applyNumberFormat="1" applyFont="1" applyBorder="1" applyAlignment="1">
      <alignment horizontal="center" vertical="center"/>
    </xf>
    <xf numFmtId="0" fontId="2743" fillId="0" borderId="2" xfId="0" applyFont="1" applyBorder="1" applyAlignment="1">
      <alignment horizontal="center" vertical="center" wrapText="1"/>
    </xf>
    <xf numFmtId="4" fontId="2744" fillId="0" borderId="2" xfId="0" applyNumberFormat="1" applyFont="1" applyBorder="1" applyAlignment="1">
      <alignment horizontal="center" vertical="center"/>
    </xf>
    <xf numFmtId="164" fontId="2745" fillId="0" borderId="2" xfId="0" applyNumberFormat="1" applyFont="1" applyBorder="1" applyAlignment="1">
      <alignment horizontal="center" vertical="center"/>
    </xf>
    <xf numFmtId="164" fontId="2746" fillId="0" borderId="2" xfId="0" applyNumberFormat="1" applyFont="1" applyBorder="1" applyAlignment="1">
      <alignment horizontal="center" vertical="center"/>
    </xf>
    <xf numFmtId="165" fontId="2747" fillId="0" borderId="2" xfId="0" applyNumberFormat="1" applyFont="1" applyBorder="1" applyAlignment="1">
      <alignment horizontal="center" vertical="center"/>
    </xf>
    <xf numFmtId="164" fontId="2748" fillId="0" borderId="2" xfId="0" applyNumberFormat="1" applyFont="1" applyBorder="1" applyAlignment="1">
      <alignment horizontal="center" vertical="center"/>
    </xf>
    <xf numFmtId="164" fontId="2749" fillId="0" borderId="2" xfId="0" applyNumberFormat="1" applyFont="1" applyBorder="1" applyAlignment="1">
      <alignment horizontal="center" vertical="center" wrapText="1"/>
    </xf>
    <xf numFmtId="4" fontId="2750" fillId="0" borderId="2" xfId="0" applyNumberFormat="1" applyFont="1" applyBorder="1" applyAlignment="1">
      <alignment horizontal="center" vertical="center"/>
    </xf>
    <xf numFmtId="164" fontId="2751" fillId="0" borderId="2" xfId="0" applyNumberFormat="1" applyFont="1" applyBorder="1" applyAlignment="1">
      <alignment horizontal="center" vertical="center"/>
    </xf>
    <xf numFmtId="0" fontId="2752" fillId="0" borderId="2" xfId="0" applyFont="1" applyBorder="1" applyAlignment="1">
      <alignment horizontal="center" vertical="center" wrapText="1"/>
    </xf>
    <xf numFmtId="4" fontId="2753" fillId="0" borderId="2" xfId="0" applyNumberFormat="1" applyFont="1" applyBorder="1" applyAlignment="1">
      <alignment horizontal="center" vertical="center"/>
    </xf>
    <xf numFmtId="164" fontId="2754" fillId="0" borderId="2" xfId="0" applyNumberFormat="1" applyFont="1" applyBorder="1" applyAlignment="1">
      <alignment horizontal="center" vertical="center"/>
    </xf>
    <xf numFmtId="164" fontId="2755" fillId="0" borderId="2" xfId="0" applyNumberFormat="1" applyFont="1" applyBorder="1" applyAlignment="1">
      <alignment horizontal="center" vertical="center"/>
    </xf>
    <xf numFmtId="165" fontId="2756" fillId="0" borderId="2" xfId="0" applyNumberFormat="1" applyFont="1" applyBorder="1" applyAlignment="1">
      <alignment horizontal="center" vertical="center"/>
    </xf>
    <xf numFmtId="164" fontId="2757" fillId="0" borderId="2" xfId="0" applyNumberFormat="1" applyFont="1" applyBorder="1" applyAlignment="1">
      <alignment horizontal="center" vertical="center"/>
    </xf>
    <xf numFmtId="164" fontId="2758" fillId="0" borderId="2" xfId="0" applyNumberFormat="1" applyFont="1" applyBorder="1" applyAlignment="1">
      <alignment horizontal="center" vertical="center" wrapText="1"/>
    </xf>
    <xf numFmtId="4" fontId="2759" fillId="0" borderId="2" xfId="0" applyNumberFormat="1" applyFont="1" applyBorder="1" applyAlignment="1">
      <alignment horizontal="center" vertical="center"/>
    </xf>
    <xf numFmtId="164" fontId="2760" fillId="0" borderId="2" xfId="0" applyNumberFormat="1" applyFont="1" applyBorder="1" applyAlignment="1">
      <alignment horizontal="center" vertical="center"/>
    </xf>
    <xf numFmtId="0" fontId="2761" fillId="0" borderId="2" xfId="0" applyFont="1" applyBorder="1" applyAlignment="1">
      <alignment horizontal="center" vertical="center" wrapText="1"/>
    </xf>
    <xf numFmtId="4" fontId="2762" fillId="0" borderId="2" xfId="0" applyNumberFormat="1" applyFont="1" applyBorder="1" applyAlignment="1">
      <alignment horizontal="center" vertical="center"/>
    </xf>
    <xf numFmtId="164" fontId="2763" fillId="0" borderId="2" xfId="0" applyNumberFormat="1" applyFont="1" applyBorder="1" applyAlignment="1">
      <alignment horizontal="center" vertical="center"/>
    </xf>
    <xf numFmtId="164" fontId="2764" fillId="0" borderId="2" xfId="0" applyNumberFormat="1" applyFont="1" applyBorder="1" applyAlignment="1">
      <alignment horizontal="center" vertical="center"/>
    </xf>
    <xf numFmtId="165" fontId="2765" fillId="0" borderId="2" xfId="0" applyNumberFormat="1" applyFont="1" applyBorder="1" applyAlignment="1">
      <alignment horizontal="center" vertical="center"/>
    </xf>
    <xf numFmtId="164" fontId="2766" fillId="0" borderId="2" xfId="0" applyNumberFormat="1" applyFont="1" applyBorder="1" applyAlignment="1">
      <alignment horizontal="center" vertical="center"/>
    </xf>
    <xf numFmtId="164" fontId="2767" fillId="0" borderId="2" xfId="0" applyNumberFormat="1" applyFont="1" applyBorder="1" applyAlignment="1">
      <alignment horizontal="center" vertical="center" wrapText="1"/>
    </xf>
    <xf numFmtId="4" fontId="2768" fillId="0" borderId="2" xfId="0" applyNumberFormat="1" applyFont="1" applyBorder="1" applyAlignment="1">
      <alignment horizontal="center" vertical="center"/>
    </xf>
    <xf numFmtId="164" fontId="2769" fillId="0" borderId="2" xfId="0" applyNumberFormat="1" applyFont="1" applyBorder="1" applyAlignment="1">
      <alignment horizontal="center" vertical="center"/>
    </xf>
    <xf numFmtId="0" fontId="2770" fillId="0" borderId="2" xfId="0" applyFont="1" applyBorder="1" applyAlignment="1">
      <alignment horizontal="center" vertical="center" wrapText="1"/>
    </xf>
    <xf numFmtId="4" fontId="2771" fillId="0" borderId="2" xfId="0" applyNumberFormat="1" applyFont="1" applyBorder="1" applyAlignment="1">
      <alignment horizontal="center" vertical="center"/>
    </xf>
    <xf numFmtId="164" fontId="2772" fillId="0" borderId="2" xfId="0" applyNumberFormat="1" applyFont="1" applyBorder="1" applyAlignment="1">
      <alignment horizontal="center" vertical="center"/>
    </xf>
    <xf numFmtId="164" fontId="2773" fillId="0" borderId="2" xfId="0" applyNumberFormat="1" applyFont="1" applyBorder="1" applyAlignment="1">
      <alignment horizontal="center" vertical="center"/>
    </xf>
    <xf numFmtId="165" fontId="2774" fillId="0" borderId="2" xfId="0" applyNumberFormat="1" applyFont="1" applyBorder="1" applyAlignment="1">
      <alignment horizontal="center" vertical="center"/>
    </xf>
    <xf numFmtId="164" fontId="2775" fillId="0" borderId="2" xfId="0" applyNumberFormat="1" applyFont="1" applyBorder="1" applyAlignment="1">
      <alignment horizontal="center" vertical="center"/>
    </xf>
    <xf numFmtId="164" fontId="2776" fillId="0" borderId="2" xfId="0" applyNumberFormat="1" applyFont="1" applyBorder="1" applyAlignment="1">
      <alignment horizontal="center" vertical="center" wrapText="1"/>
    </xf>
    <xf numFmtId="4" fontId="2777" fillId="0" borderId="2" xfId="0" applyNumberFormat="1" applyFont="1" applyBorder="1" applyAlignment="1">
      <alignment horizontal="center" vertical="center"/>
    </xf>
    <xf numFmtId="164" fontId="2778" fillId="0" borderId="2" xfId="0" applyNumberFormat="1" applyFont="1" applyBorder="1" applyAlignment="1">
      <alignment horizontal="center" vertical="center"/>
    </xf>
    <xf numFmtId="0" fontId="2779" fillId="2" borderId="2" xfId="0" applyNumberFormat="1" applyFont="1" applyFill="1" applyBorder="1" applyAlignment="1">
      <alignment horizontal="center" vertical="center" wrapText="1"/>
    </xf>
    <xf numFmtId="164" fontId="2779" fillId="2" borderId="2" xfId="0" applyNumberFormat="1" applyFont="1" applyFill="1" applyBorder="1" applyAlignment="1">
      <alignment horizontal="center" vertical="center" wrapText="1"/>
    </xf>
    <xf numFmtId="0" fontId="2780" fillId="0" borderId="2" xfId="0" applyFont="1" applyBorder="1" applyAlignment="1">
      <alignment horizontal="center" vertical="center" wrapText="1"/>
    </xf>
    <xf numFmtId="4" fontId="2781" fillId="0" borderId="2" xfId="0" applyNumberFormat="1" applyFont="1" applyBorder="1" applyAlignment="1">
      <alignment horizontal="center" vertical="center"/>
    </xf>
    <xf numFmtId="164" fontId="2782" fillId="0" borderId="2" xfId="0" applyNumberFormat="1" applyFont="1" applyBorder="1" applyAlignment="1">
      <alignment horizontal="center" vertical="center"/>
    </xf>
    <xf numFmtId="164" fontId="2783" fillId="0" borderId="2" xfId="0" applyNumberFormat="1" applyFont="1" applyBorder="1" applyAlignment="1">
      <alignment horizontal="center" vertical="center"/>
    </xf>
    <xf numFmtId="165" fontId="2784" fillId="0" borderId="2" xfId="0" applyNumberFormat="1" applyFont="1" applyBorder="1" applyAlignment="1">
      <alignment horizontal="center" vertical="center"/>
    </xf>
    <xf numFmtId="164" fontId="2785" fillId="0" borderId="2" xfId="0" applyNumberFormat="1" applyFont="1" applyBorder="1" applyAlignment="1">
      <alignment horizontal="center" vertical="center"/>
    </xf>
    <xf numFmtId="164" fontId="2786" fillId="0" borderId="2" xfId="0" applyNumberFormat="1" applyFont="1" applyBorder="1" applyAlignment="1">
      <alignment horizontal="center" vertical="center" wrapText="1"/>
    </xf>
    <xf numFmtId="4" fontId="2787" fillId="0" borderId="2" xfId="0" applyNumberFormat="1" applyFont="1" applyBorder="1" applyAlignment="1">
      <alignment horizontal="center" vertical="center"/>
    </xf>
    <xf numFmtId="164" fontId="2788" fillId="0" borderId="2" xfId="0" applyNumberFormat="1" applyFont="1" applyBorder="1" applyAlignment="1">
      <alignment horizontal="center" vertical="center"/>
    </xf>
    <xf numFmtId="0" fontId="2789" fillId="0" borderId="2" xfId="0" applyFont="1" applyBorder="1" applyAlignment="1">
      <alignment horizontal="center" vertical="center" wrapText="1"/>
    </xf>
    <xf numFmtId="4" fontId="2790" fillId="0" borderId="2" xfId="0" applyNumberFormat="1" applyFont="1" applyBorder="1" applyAlignment="1">
      <alignment horizontal="center" vertical="center"/>
    </xf>
    <xf numFmtId="164" fontId="2791" fillId="0" borderId="2" xfId="0" applyNumberFormat="1" applyFont="1" applyBorder="1" applyAlignment="1">
      <alignment horizontal="center" vertical="center"/>
    </xf>
    <xf numFmtId="164" fontId="2792" fillId="0" borderId="2" xfId="0" applyNumberFormat="1" applyFont="1" applyBorder="1" applyAlignment="1">
      <alignment horizontal="center" vertical="center"/>
    </xf>
    <xf numFmtId="165" fontId="2793" fillId="0" borderId="2" xfId="0" applyNumberFormat="1" applyFont="1" applyBorder="1" applyAlignment="1">
      <alignment horizontal="center" vertical="center"/>
    </xf>
    <xf numFmtId="164" fontId="2794" fillId="0" borderId="2" xfId="0" applyNumberFormat="1" applyFont="1" applyBorder="1" applyAlignment="1">
      <alignment horizontal="center" vertical="center"/>
    </xf>
    <xf numFmtId="164" fontId="2795" fillId="0" borderId="2" xfId="0" applyNumberFormat="1" applyFont="1" applyBorder="1" applyAlignment="1">
      <alignment horizontal="center" vertical="center" wrapText="1"/>
    </xf>
    <xf numFmtId="4" fontId="2796" fillId="0" borderId="2" xfId="0" applyNumberFormat="1" applyFont="1" applyBorder="1" applyAlignment="1">
      <alignment horizontal="center" vertical="center"/>
    </xf>
    <xf numFmtId="164" fontId="2797" fillId="0" borderId="2" xfId="0" applyNumberFormat="1" applyFont="1" applyBorder="1" applyAlignment="1">
      <alignment horizontal="center" vertical="center"/>
    </xf>
    <xf numFmtId="0" fontId="2798" fillId="0" borderId="2" xfId="0" applyFont="1" applyBorder="1" applyAlignment="1">
      <alignment horizontal="center" vertical="center" wrapText="1"/>
    </xf>
    <xf numFmtId="4" fontId="2799" fillId="0" borderId="2" xfId="0" applyNumberFormat="1" applyFont="1" applyBorder="1" applyAlignment="1">
      <alignment horizontal="center" vertical="center"/>
    </xf>
    <xf numFmtId="164" fontId="2800" fillId="0" borderId="2" xfId="0" applyNumberFormat="1" applyFont="1" applyBorder="1" applyAlignment="1">
      <alignment horizontal="center" vertical="center"/>
    </xf>
    <xf numFmtId="164" fontId="2801" fillId="0" borderId="2" xfId="0" applyNumberFormat="1" applyFont="1" applyBorder="1" applyAlignment="1">
      <alignment horizontal="center" vertical="center"/>
    </xf>
    <xf numFmtId="165" fontId="2802" fillId="0" borderId="2" xfId="0" applyNumberFormat="1" applyFont="1" applyBorder="1" applyAlignment="1">
      <alignment horizontal="center" vertical="center"/>
    </xf>
    <xf numFmtId="164" fontId="2803" fillId="0" borderId="2" xfId="0" applyNumberFormat="1" applyFont="1" applyBorder="1" applyAlignment="1">
      <alignment horizontal="center" vertical="center"/>
    </xf>
    <xf numFmtId="164" fontId="2804" fillId="0" borderId="2" xfId="0" applyNumberFormat="1" applyFont="1" applyBorder="1" applyAlignment="1">
      <alignment horizontal="center" vertical="center" wrapText="1"/>
    </xf>
    <xf numFmtId="4" fontId="2805" fillId="0" borderId="2" xfId="0" applyNumberFormat="1" applyFont="1" applyBorder="1" applyAlignment="1">
      <alignment horizontal="center" vertical="center"/>
    </xf>
    <xf numFmtId="164" fontId="2806" fillId="0" borderId="2" xfId="0" applyNumberFormat="1" applyFont="1" applyBorder="1" applyAlignment="1">
      <alignment horizontal="center" vertical="center"/>
    </xf>
    <xf numFmtId="0" fontId="2807" fillId="0" borderId="2" xfId="0" applyFont="1" applyBorder="1" applyAlignment="1">
      <alignment horizontal="center" vertical="center" wrapText="1"/>
    </xf>
    <xf numFmtId="4" fontId="2808" fillId="0" borderId="2" xfId="0" applyNumberFormat="1" applyFont="1" applyBorder="1" applyAlignment="1">
      <alignment horizontal="center" vertical="center"/>
    </xf>
    <xf numFmtId="164" fontId="2809" fillId="0" borderId="2" xfId="0" applyNumberFormat="1" applyFont="1" applyBorder="1" applyAlignment="1">
      <alignment horizontal="center" vertical="center"/>
    </xf>
    <xf numFmtId="164" fontId="2810" fillId="0" borderId="2" xfId="0" applyNumberFormat="1" applyFont="1" applyBorder="1" applyAlignment="1">
      <alignment horizontal="center" vertical="center"/>
    </xf>
    <xf numFmtId="165" fontId="2811" fillId="0" borderId="2" xfId="0" applyNumberFormat="1" applyFont="1" applyBorder="1" applyAlignment="1">
      <alignment horizontal="center" vertical="center"/>
    </xf>
    <xf numFmtId="164" fontId="2812" fillId="0" borderId="2" xfId="0" applyNumberFormat="1" applyFont="1" applyBorder="1" applyAlignment="1">
      <alignment horizontal="center" vertical="center"/>
    </xf>
    <xf numFmtId="164" fontId="2813" fillId="0" borderId="2" xfId="0" applyNumberFormat="1" applyFont="1" applyBorder="1" applyAlignment="1">
      <alignment horizontal="center" vertical="center" wrapText="1"/>
    </xf>
    <xf numFmtId="4" fontId="2814" fillId="0" borderId="2" xfId="0" applyNumberFormat="1" applyFont="1" applyBorder="1" applyAlignment="1">
      <alignment horizontal="center" vertical="center"/>
    </xf>
    <xf numFmtId="164" fontId="2815" fillId="0" borderId="2" xfId="0" applyNumberFormat="1" applyFont="1" applyBorder="1" applyAlignment="1">
      <alignment horizontal="center" vertical="center"/>
    </xf>
    <xf numFmtId="0" fontId="2816" fillId="0" borderId="2" xfId="0" applyFont="1" applyBorder="1" applyAlignment="1">
      <alignment horizontal="center" vertical="center" wrapText="1"/>
    </xf>
    <xf numFmtId="4" fontId="2817" fillId="0" borderId="2" xfId="0" applyNumberFormat="1" applyFont="1" applyBorder="1" applyAlignment="1">
      <alignment horizontal="center" vertical="center"/>
    </xf>
    <xf numFmtId="164" fontId="2818" fillId="0" borderId="2" xfId="0" applyNumberFormat="1" applyFont="1" applyBorder="1" applyAlignment="1">
      <alignment horizontal="center" vertical="center"/>
    </xf>
    <xf numFmtId="164" fontId="2819" fillId="0" borderId="2" xfId="0" applyNumberFormat="1" applyFont="1" applyBorder="1" applyAlignment="1">
      <alignment horizontal="center" vertical="center"/>
    </xf>
    <xf numFmtId="165" fontId="2820" fillId="0" borderId="2" xfId="0" applyNumberFormat="1" applyFont="1" applyBorder="1" applyAlignment="1">
      <alignment horizontal="center" vertical="center"/>
    </xf>
    <xf numFmtId="164" fontId="2821" fillId="0" borderId="2" xfId="0" applyNumberFormat="1" applyFont="1" applyBorder="1" applyAlignment="1">
      <alignment horizontal="center" vertical="center"/>
    </xf>
    <xf numFmtId="164" fontId="2822" fillId="0" borderId="2" xfId="0" applyNumberFormat="1" applyFont="1" applyBorder="1" applyAlignment="1">
      <alignment horizontal="center" vertical="center" wrapText="1"/>
    </xf>
    <xf numFmtId="4" fontId="2823" fillId="0" borderId="2" xfId="0" applyNumberFormat="1" applyFont="1" applyBorder="1" applyAlignment="1">
      <alignment horizontal="center" vertical="center"/>
    </xf>
    <xf numFmtId="164" fontId="2824" fillId="0" borderId="2" xfId="0" applyNumberFormat="1" applyFont="1" applyBorder="1" applyAlignment="1">
      <alignment horizontal="center" vertical="center"/>
    </xf>
    <xf numFmtId="0" fontId="2825" fillId="0" borderId="2" xfId="0" applyFont="1" applyBorder="1" applyAlignment="1">
      <alignment horizontal="center" vertical="center" wrapText="1"/>
    </xf>
    <xf numFmtId="4" fontId="2826" fillId="0" borderId="2" xfId="0" applyNumberFormat="1" applyFont="1" applyBorder="1" applyAlignment="1">
      <alignment horizontal="center" vertical="center"/>
    </xf>
    <xf numFmtId="164" fontId="2827" fillId="0" borderId="2" xfId="0" applyNumberFormat="1" applyFont="1" applyBorder="1" applyAlignment="1">
      <alignment horizontal="center" vertical="center"/>
    </xf>
    <xf numFmtId="164" fontId="2828" fillId="0" borderId="2" xfId="0" applyNumberFormat="1" applyFont="1" applyBorder="1" applyAlignment="1">
      <alignment horizontal="center" vertical="center"/>
    </xf>
    <xf numFmtId="165" fontId="2829" fillId="0" borderId="2" xfId="0" applyNumberFormat="1" applyFont="1" applyBorder="1" applyAlignment="1">
      <alignment horizontal="center" vertical="center"/>
    </xf>
    <xf numFmtId="164" fontId="2830" fillId="0" borderId="2" xfId="0" applyNumberFormat="1" applyFont="1" applyBorder="1" applyAlignment="1">
      <alignment horizontal="center" vertical="center"/>
    </xf>
    <xf numFmtId="164" fontId="2831" fillId="0" borderId="2" xfId="0" applyNumberFormat="1" applyFont="1" applyBorder="1" applyAlignment="1">
      <alignment horizontal="center" vertical="center" wrapText="1"/>
    </xf>
    <xf numFmtId="4" fontId="2832" fillId="0" borderId="2" xfId="0" applyNumberFormat="1" applyFont="1" applyBorder="1" applyAlignment="1">
      <alignment horizontal="center" vertical="center"/>
    </xf>
    <xf numFmtId="164" fontId="2833" fillId="0" borderId="2" xfId="0" applyNumberFormat="1" applyFont="1" applyBorder="1" applyAlignment="1">
      <alignment horizontal="center" vertical="center"/>
    </xf>
    <xf numFmtId="0" fontId="2834" fillId="0" borderId="2" xfId="0" applyFont="1" applyBorder="1" applyAlignment="1">
      <alignment horizontal="center" vertical="center" wrapText="1"/>
    </xf>
    <xf numFmtId="4" fontId="2835" fillId="0" borderId="2" xfId="0" applyNumberFormat="1" applyFont="1" applyBorder="1" applyAlignment="1">
      <alignment horizontal="center" vertical="center"/>
    </xf>
    <xf numFmtId="164" fontId="2836" fillId="0" borderId="2" xfId="0" applyNumberFormat="1" applyFont="1" applyBorder="1" applyAlignment="1">
      <alignment horizontal="center" vertical="center"/>
    </xf>
    <xf numFmtId="164" fontId="2837" fillId="0" borderId="2" xfId="0" applyNumberFormat="1" applyFont="1" applyBorder="1" applyAlignment="1">
      <alignment horizontal="center" vertical="center"/>
    </xf>
    <xf numFmtId="165" fontId="2838" fillId="0" borderId="2" xfId="0" applyNumberFormat="1" applyFont="1" applyBorder="1" applyAlignment="1">
      <alignment horizontal="center" vertical="center"/>
    </xf>
    <xf numFmtId="164" fontId="2839" fillId="0" borderId="2" xfId="0" applyNumberFormat="1" applyFont="1" applyBorder="1" applyAlignment="1">
      <alignment horizontal="center" vertical="center"/>
    </xf>
    <xf numFmtId="164" fontId="2840" fillId="0" borderId="2" xfId="0" applyNumberFormat="1" applyFont="1" applyBorder="1" applyAlignment="1">
      <alignment horizontal="center" vertical="center" wrapText="1"/>
    </xf>
    <xf numFmtId="4" fontId="2841" fillId="0" borderId="2" xfId="0" applyNumberFormat="1" applyFont="1" applyBorder="1" applyAlignment="1">
      <alignment horizontal="center" vertical="center"/>
    </xf>
    <xf numFmtId="164" fontId="2842" fillId="0" borderId="2" xfId="0" applyNumberFormat="1" applyFont="1" applyBorder="1" applyAlignment="1">
      <alignment horizontal="center" vertical="center"/>
    </xf>
    <xf numFmtId="0" fontId="2843" fillId="0" borderId="2" xfId="0" applyFont="1" applyBorder="1" applyAlignment="1">
      <alignment horizontal="center" vertical="center" wrapText="1"/>
    </xf>
    <xf numFmtId="4" fontId="2844" fillId="0" borderId="2" xfId="0" applyNumberFormat="1" applyFont="1" applyBorder="1" applyAlignment="1">
      <alignment horizontal="center" vertical="center"/>
    </xf>
    <xf numFmtId="164" fontId="2845" fillId="0" borderId="2" xfId="0" applyNumberFormat="1" applyFont="1" applyBorder="1" applyAlignment="1">
      <alignment horizontal="center" vertical="center"/>
    </xf>
    <xf numFmtId="164" fontId="2846" fillId="0" borderId="2" xfId="0" applyNumberFormat="1" applyFont="1" applyBorder="1" applyAlignment="1">
      <alignment horizontal="center" vertical="center"/>
    </xf>
    <xf numFmtId="165" fontId="2847" fillId="0" borderId="2" xfId="0" applyNumberFormat="1" applyFont="1" applyBorder="1" applyAlignment="1">
      <alignment horizontal="center" vertical="center"/>
    </xf>
    <xf numFmtId="164" fontId="2848" fillId="0" borderId="2" xfId="0" applyNumberFormat="1" applyFont="1" applyBorder="1" applyAlignment="1">
      <alignment horizontal="center" vertical="center"/>
    </xf>
    <xf numFmtId="164" fontId="2849" fillId="0" borderId="2" xfId="0" applyNumberFormat="1" applyFont="1" applyBorder="1" applyAlignment="1">
      <alignment horizontal="center" vertical="center" wrapText="1"/>
    </xf>
    <xf numFmtId="4" fontId="2850" fillId="0" borderId="2" xfId="0" applyNumberFormat="1" applyFont="1" applyBorder="1" applyAlignment="1">
      <alignment horizontal="center" vertical="center"/>
    </xf>
    <xf numFmtId="164" fontId="2851" fillId="0" borderId="2" xfId="0" applyNumberFormat="1" applyFont="1" applyBorder="1" applyAlignment="1">
      <alignment horizontal="center" vertical="center"/>
    </xf>
    <xf numFmtId="0" fontId="2852" fillId="0" borderId="2" xfId="0" applyFont="1" applyBorder="1" applyAlignment="1">
      <alignment horizontal="center" vertical="center" wrapText="1"/>
    </xf>
    <xf numFmtId="4" fontId="2853" fillId="0" borderId="2" xfId="0" applyNumberFormat="1" applyFont="1" applyBorder="1" applyAlignment="1">
      <alignment horizontal="center" vertical="center"/>
    </xf>
    <xf numFmtId="164" fontId="2854" fillId="0" borderId="2" xfId="0" applyNumberFormat="1" applyFont="1" applyBorder="1" applyAlignment="1">
      <alignment horizontal="center" vertical="center"/>
    </xf>
    <xf numFmtId="164" fontId="2855" fillId="0" borderId="2" xfId="0" applyNumberFormat="1" applyFont="1" applyBorder="1" applyAlignment="1">
      <alignment horizontal="center" vertical="center"/>
    </xf>
    <xf numFmtId="165" fontId="2856" fillId="0" borderId="2" xfId="0" applyNumberFormat="1" applyFont="1" applyBorder="1" applyAlignment="1">
      <alignment horizontal="center" vertical="center"/>
    </xf>
    <xf numFmtId="164" fontId="2857" fillId="0" borderId="2" xfId="0" applyNumberFormat="1" applyFont="1" applyBorder="1" applyAlignment="1">
      <alignment horizontal="center" vertical="center"/>
    </xf>
    <xf numFmtId="164" fontId="2858" fillId="0" borderId="2" xfId="0" applyNumberFormat="1" applyFont="1" applyBorder="1" applyAlignment="1">
      <alignment horizontal="center" vertical="center" wrapText="1"/>
    </xf>
    <xf numFmtId="4" fontId="2859" fillId="0" borderId="2" xfId="0" applyNumberFormat="1" applyFont="1" applyBorder="1" applyAlignment="1">
      <alignment horizontal="center" vertical="center"/>
    </xf>
    <xf numFmtId="164" fontId="2860" fillId="0" borderId="2" xfId="0" applyNumberFormat="1" applyFont="1" applyBorder="1" applyAlignment="1">
      <alignment horizontal="center" vertical="center"/>
    </xf>
    <xf numFmtId="0" fontId="2861" fillId="0" borderId="2" xfId="0" applyFont="1" applyBorder="1" applyAlignment="1">
      <alignment horizontal="center" vertical="center" wrapText="1"/>
    </xf>
    <xf numFmtId="4" fontId="2862" fillId="0" borderId="2" xfId="0" applyNumberFormat="1" applyFont="1" applyBorder="1" applyAlignment="1">
      <alignment horizontal="center" vertical="center"/>
    </xf>
    <xf numFmtId="164" fontId="2863" fillId="0" borderId="2" xfId="0" applyNumberFormat="1" applyFont="1" applyBorder="1" applyAlignment="1">
      <alignment horizontal="center" vertical="center"/>
    </xf>
    <xf numFmtId="164" fontId="2864" fillId="0" borderId="2" xfId="0" applyNumberFormat="1" applyFont="1" applyBorder="1" applyAlignment="1">
      <alignment horizontal="center" vertical="center"/>
    </xf>
    <xf numFmtId="165" fontId="2865" fillId="0" borderId="2" xfId="0" applyNumberFormat="1" applyFont="1" applyBorder="1" applyAlignment="1">
      <alignment horizontal="center" vertical="center"/>
    </xf>
    <xf numFmtId="164" fontId="2866" fillId="0" borderId="2" xfId="0" applyNumberFormat="1" applyFont="1" applyBorder="1" applyAlignment="1">
      <alignment horizontal="center" vertical="center"/>
    </xf>
    <xf numFmtId="164" fontId="2867" fillId="0" borderId="2" xfId="0" applyNumberFormat="1" applyFont="1" applyBorder="1" applyAlignment="1">
      <alignment horizontal="center" vertical="center" wrapText="1"/>
    </xf>
    <xf numFmtId="4" fontId="2868" fillId="0" borderId="2" xfId="0" applyNumberFormat="1" applyFont="1" applyBorder="1" applyAlignment="1">
      <alignment horizontal="center" vertical="center"/>
    </xf>
    <xf numFmtId="164" fontId="2869" fillId="0" borderId="2" xfId="0" applyNumberFormat="1" applyFont="1" applyBorder="1" applyAlignment="1">
      <alignment horizontal="center" vertical="center"/>
    </xf>
    <xf numFmtId="0" fontId="2870" fillId="0" borderId="2" xfId="0" applyFont="1" applyBorder="1" applyAlignment="1">
      <alignment horizontal="center" vertical="center" wrapText="1"/>
    </xf>
    <xf numFmtId="4" fontId="2871" fillId="0" borderId="2" xfId="0" applyNumberFormat="1" applyFont="1" applyBorder="1" applyAlignment="1">
      <alignment horizontal="center" vertical="center"/>
    </xf>
    <xf numFmtId="164" fontId="2872" fillId="0" borderId="2" xfId="0" applyNumberFormat="1" applyFont="1" applyBorder="1" applyAlignment="1">
      <alignment horizontal="center" vertical="center"/>
    </xf>
    <xf numFmtId="164" fontId="2873" fillId="0" borderId="2" xfId="0" applyNumberFormat="1" applyFont="1" applyBorder="1" applyAlignment="1">
      <alignment horizontal="center" vertical="center"/>
    </xf>
    <xf numFmtId="165" fontId="2874" fillId="0" borderId="2" xfId="0" applyNumberFormat="1" applyFont="1" applyBorder="1" applyAlignment="1">
      <alignment horizontal="center" vertical="center"/>
    </xf>
    <xf numFmtId="164" fontId="2875" fillId="0" borderId="2" xfId="0" applyNumberFormat="1" applyFont="1" applyBorder="1" applyAlignment="1">
      <alignment horizontal="center" vertical="center"/>
    </xf>
    <xf numFmtId="164" fontId="2876" fillId="0" borderId="2" xfId="0" applyNumberFormat="1" applyFont="1" applyBorder="1" applyAlignment="1">
      <alignment horizontal="center" vertical="center" wrapText="1"/>
    </xf>
    <xf numFmtId="4" fontId="2877" fillId="0" borderId="2" xfId="0" applyNumberFormat="1" applyFont="1" applyBorder="1" applyAlignment="1">
      <alignment horizontal="center" vertical="center"/>
    </xf>
    <xf numFmtId="164" fontId="2878" fillId="0" borderId="2" xfId="0" applyNumberFormat="1" applyFont="1" applyBorder="1" applyAlignment="1">
      <alignment horizontal="center" vertical="center"/>
    </xf>
    <xf numFmtId="0" fontId="2879" fillId="0" borderId="2" xfId="0" applyFont="1" applyBorder="1" applyAlignment="1">
      <alignment horizontal="center" vertical="center" wrapText="1"/>
    </xf>
    <xf numFmtId="4" fontId="2880" fillId="0" borderId="2" xfId="0" applyNumberFormat="1" applyFont="1" applyBorder="1" applyAlignment="1">
      <alignment horizontal="center" vertical="center"/>
    </xf>
    <xf numFmtId="164" fontId="2881" fillId="0" borderId="2" xfId="0" applyNumberFormat="1" applyFont="1" applyBorder="1" applyAlignment="1">
      <alignment horizontal="center" vertical="center"/>
    </xf>
    <xf numFmtId="164" fontId="2882" fillId="0" borderId="2" xfId="0" applyNumberFormat="1" applyFont="1" applyBorder="1" applyAlignment="1">
      <alignment horizontal="center" vertical="center"/>
    </xf>
    <xf numFmtId="165" fontId="2883" fillId="0" borderId="2" xfId="0" applyNumberFormat="1" applyFont="1" applyBorder="1" applyAlignment="1">
      <alignment horizontal="center" vertical="center"/>
    </xf>
    <xf numFmtId="164" fontId="2884" fillId="0" borderId="2" xfId="0" applyNumberFormat="1" applyFont="1" applyBorder="1" applyAlignment="1">
      <alignment horizontal="center" vertical="center"/>
    </xf>
    <xf numFmtId="164" fontId="2885" fillId="0" borderId="2" xfId="0" applyNumberFormat="1" applyFont="1" applyBorder="1" applyAlignment="1">
      <alignment horizontal="center" vertical="center" wrapText="1"/>
    </xf>
    <xf numFmtId="4" fontId="2886" fillId="0" borderId="2" xfId="0" applyNumberFormat="1" applyFont="1" applyBorder="1" applyAlignment="1">
      <alignment horizontal="center" vertical="center"/>
    </xf>
    <xf numFmtId="164" fontId="2887" fillId="0" borderId="2" xfId="0" applyNumberFormat="1" applyFont="1" applyBorder="1" applyAlignment="1">
      <alignment horizontal="center" vertical="center"/>
    </xf>
    <xf numFmtId="0" fontId="2888" fillId="0" borderId="2" xfId="0" applyFont="1" applyBorder="1" applyAlignment="1">
      <alignment horizontal="center" vertical="center" wrapText="1"/>
    </xf>
    <xf numFmtId="4" fontId="2889" fillId="0" borderId="2" xfId="0" applyNumberFormat="1" applyFont="1" applyBorder="1" applyAlignment="1">
      <alignment horizontal="center" vertical="center"/>
    </xf>
    <xf numFmtId="164" fontId="2890" fillId="0" borderId="2" xfId="0" applyNumberFormat="1" applyFont="1" applyBorder="1" applyAlignment="1">
      <alignment horizontal="center" vertical="center"/>
    </xf>
    <xf numFmtId="164" fontId="2891" fillId="0" borderId="2" xfId="0" applyNumberFormat="1" applyFont="1" applyBorder="1" applyAlignment="1">
      <alignment horizontal="center" vertical="center"/>
    </xf>
    <xf numFmtId="165" fontId="2892" fillId="0" borderId="2" xfId="0" applyNumberFormat="1" applyFont="1" applyBorder="1" applyAlignment="1">
      <alignment horizontal="center" vertical="center"/>
    </xf>
    <xf numFmtId="164" fontId="2893" fillId="0" borderId="2" xfId="0" applyNumberFormat="1" applyFont="1" applyBorder="1" applyAlignment="1">
      <alignment horizontal="center" vertical="center"/>
    </xf>
    <xf numFmtId="164" fontId="2894" fillId="0" borderId="2" xfId="0" applyNumberFormat="1" applyFont="1" applyBorder="1" applyAlignment="1">
      <alignment horizontal="center" vertical="center" wrapText="1"/>
    </xf>
    <xf numFmtId="4" fontId="2895" fillId="0" borderId="2" xfId="0" applyNumberFormat="1" applyFont="1" applyBorder="1" applyAlignment="1">
      <alignment horizontal="center" vertical="center"/>
    </xf>
    <xf numFmtId="164" fontId="2896" fillId="0" borderId="2" xfId="0" applyNumberFormat="1" applyFont="1" applyBorder="1" applyAlignment="1">
      <alignment horizontal="center" vertical="center"/>
    </xf>
    <xf numFmtId="0" fontId="2897" fillId="2" borderId="2" xfId="0" applyNumberFormat="1" applyFont="1" applyFill="1" applyBorder="1" applyAlignment="1">
      <alignment horizontal="center" vertical="center" wrapText="1"/>
    </xf>
    <xf numFmtId="164" fontId="2897" fillId="2" borderId="2" xfId="0" applyNumberFormat="1" applyFont="1" applyFill="1" applyBorder="1" applyAlignment="1">
      <alignment horizontal="center" vertical="center" wrapText="1"/>
    </xf>
    <xf numFmtId="0" fontId="2898" fillId="0" borderId="2" xfId="0" applyFont="1" applyBorder="1" applyAlignment="1">
      <alignment horizontal="center" vertical="center" wrapText="1"/>
    </xf>
    <xf numFmtId="4" fontId="2899" fillId="0" borderId="2" xfId="0" applyNumberFormat="1" applyFont="1" applyBorder="1" applyAlignment="1">
      <alignment horizontal="center" vertical="center"/>
    </xf>
    <xf numFmtId="164" fontId="2900" fillId="0" borderId="2" xfId="0" applyNumberFormat="1" applyFont="1" applyBorder="1" applyAlignment="1">
      <alignment horizontal="center" vertical="center"/>
    </xf>
    <xf numFmtId="164" fontId="2901" fillId="0" borderId="2" xfId="0" applyNumberFormat="1" applyFont="1" applyBorder="1" applyAlignment="1">
      <alignment horizontal="center" vertical="center"/>
    </xf>
    <xf numFmtId="165" fontId="2902" fillId="0" borderId="2" xfId="0" applyNumberFormat="1" applyFont="1" applyBorder="1" applyAlignment="1">
      <alignment horizontal="center" vertical="center"/>
    </xf>
    <xf numFmtId="164" fontId="2903" fillId="0" borderId="2" xfId="0" applyNumberFormat="1" applyFont="1" applyBorder="1" applyAlignment="1">
      <alignment horizontal="center" vertical="center"/>
    </xf>
    <xf numFmtId="164" fontId="2904" fillId="0" borderId="2" xfId="0" applyNumberFormat="1" applyFont="1" applyBorder="1" applyAlignment="1">
      <alignment horizontal="center" vertical="center" wrapText="1"/>
    </xf>
    <xf numFmtId="4" fontId="2905" fillId="0" borderId="2" xfId="0" applyNumberFormat="1" applyFont="1" applyBorder="1" applyAlignment="1">
      <alignment horizontal="center" vertical="center"/>
    </xf>
    <xf numFmtId="164" fontId="2906" fillId="0" borderId="2" xfId="0" applyNumberFormat="1" applyFont="1" applyBorder="1" applyAlignment="1">
      <alignment horizontal="center" vertical="center"/>
    </xf>
    <xf numFmtId="0" fontId="2907" fillId="0" borderId="2" xfId="0" applyFont="1" applyBorder="1" applyAlignment="1">
      <alignment horizontal="center" vertical="center" wrapText="1"/>
    </xf>
    <xf numFmtId="4" fontId="2908" fillId="0" borderId="2" xfId="0" applyNumberFormat="1" applyFont="1" applyBorder="1" applyAlignment="1">
      <alignment horizontal="center" vertical="center"/>
    </xf>
    <xf numFmtId="164" fontId="2909" fillId="0" borderId="2" xfId="0" applyNumberFormat="1" applyFont="1" applyBorder="1" applyAlignment="1">
      <alignment horizontal="center" vertical="center"/>
    </xf>
    <xf numFmtId="164" fontId="2910" fillId="0" borderId="2" xfId="0" applyNumberFormat="1" applyFont="1" applyBorder="1" applyAlignment="1">
      <alignment horizontal="center" vertical="center"/>
    </xf>
    <xf numFmtId="165" fontId="2911" fillId="0" borderId="2" xfId="0" applyNumberFormat="1" applyFont="1" applyBorder="1" applyAlignment="1">
      <alignment horizontal="center" vertical="center"/>
    </xf>
    <xf numFmtId="164" fontId="2912" fillId="0" borderId="2" xfId="0" applyNumberFormat="1" applyFont="1" applyBorder="1" applyAlignment="1">
      <alignment horizontal="center" vertical="center"/>
    </xf>
    <xf numFmtId="164" fontId="2913" fillId="0" borderId="2" xfId="0" applyNumberFormat="1" applyFont="1" applyBorder="1" applyAlignment="1">
      <alignment horizontal="center" vertical="center" wrapText="1"/>
    </xf>
    <xf numFmtId="4" fontId="2914" fillId="0" borderId="2" xfId="0" applyNumberFormat="1" applyFont="1" applyBorder="1" applyAlignment="1">
      <alignment horizontal="center" vertical="center"/>
    </xf>
    <xf numFmtId="164" fontId="2915" fillId="0" borderId="2" xfId="0" applyNumberFormat="1" applyFont="1" applyBorder="1" applyAlignment="1">
      <alignment horizontal="center" vertical="center"/>
    </xf>
    <xf numFmtId="0" fontId="2916" fillId="0" borderId="2" xfId="0" applyFont="1" applyBorder="1" applyAlignment="1">
      <alignment horizontal="center" vertical="center" wrapText="1"/>
    </xf>
    <xf numFmtId="4" fontId="2917" fillId="0" borderId="2" xfId="0" applyNumberFormat="1" applyFont="1" applyBorder="1" applyAlignment="1">
      <alignment horizontal="center" vertical="center"/>
    </xf>
    <xf numFmtId="164" fontId="2918" fillId="0" borderId="2" xfId="0" applyNumberFormat="1" applyFont="1" applyBorder="1" applyAlignment="1">
      <alignment horizontal="center" vertical="center"/>
    </xf>
    <xf numFmtId="164" fontId="2919" fillId="0" borderId="2" xfId="0" applyNumberFormat="1" applyFont="1" applyBorder="1" applyAlignment="1">
      <alignment horizontal="center" vertical="center"/>
    </xf>
    <xf numFmtId="165" fontId="2920" fillId="0" borderId="2" xfId="0" applyNumberFormat="1" applyFont="1" applyBorder="1" applyAlignment="1">
      <alignment horizontal="center" vertical="center"/>
    </xf>
    <xf numFmtId="164" fontId="2921" fillId="0" borderId="2" xfId="0" applyNumberFormat="1" applyFont="1" applyBorder="1" applyAlignment="1">
      <alignment horizontal="center" vertical="center"/>
    </xf>
    <xf numFmtId="164" fontId="2922" fillId="0" borderId="2" xfId="0" applyNumberFormat="1" applyFont="1" applyBorder="1" applyAlignment="1">
      <alignment horizontal="center" vertical="center" wrapText="1"/>
    </xf>
    <xf numFmtId="4" fontId="2923" fillId="0" borderId="2" xfId="0" applyNumberFormat="1" applyFont="1" applyBorder="1" applyAlignment="1">
      <alignment horizontal="center" vertical="center"/>
    </xf>
    <xf numFmtId="164" fontId="2924" fillId="0" borderId="2" xfId="0" applyNumberFormat="1" applyFont="1" applyBorder="1" applyAlignment="1">
      <alignment horizontal="center" vertical="center"/>
    </xf>
    <xf numFmtId="0" fontId="2925" fillId="0" borderId="2" xfId="0" applyFont="1" applyBorder="1" applyAlignment="1">
      <alignment horizontal="center" vertical="center" wrapText="1"/>
    </xf>
    <xf numFmtId="4" fontId="2926" fillId="0" borderId="2" xfId="0" applyNumberFormat="1" applyFont="1" applyBorder="1" applyAlignment="1">
      <alignment horizontal="center" vertical="center"/>
    </xf>
    <xf numFmtId="164" fontId="2927" fillId="0" borderId="2" xfId="0" applyNumberFormat="1" applyFont="1" applyBorder="1" applyAlignment="1">
      <alignment horizontal="center" vertical="center"/>
    </xf>
    <xf numFmtId="164" fontId="2928" fillId="0" borderId="2" xfId="0" applyNumberFormat="1" applyFont="1" applyBorder="1" applyAlignment="1">
      <alignment horizontal="center" vertical="center"/>
    </xf>
    <xf numFmtId="165" fontId="2929" fillId="0" borderId="2" xfId="0" applyNumberFormat="1" applyFont="1" applyBorder="1" applyAlignment="1">
      <alignment horizontal="center" vertical="center"/>
    </xf>
    <xf numFmtId="164" fontId="2930" fillId="0" borderId="2" xfId="0" applyNumberFormat="1" applyFont="1" applyBorder="1" applyAlignment="1">
      <alignment horizontal="center" vertical="center"/>
    </xf>
    <xf numFmtId="164" fontId="2931" fillId="0" borderId="2" xfId="0" applyNumberFormat="1" applyFont="1" applyBorder="1" applyAlignment="1">
      <alignment horizontal="center" vertical="center" wrapText="1"/>
    </xf>
    <xf numFmtId="4" fontId="2932" fillId="0" borderId="2" xfId="0" applyNumberFormat="1" applyFont="1" applyBorder="1" applyAlignment="1">
      <alignment horizontal="center" vertical="center"/>
    </xf>
    <xf numFmtId="164" fontId="2933" fillId="0" borderId="2" xfId="0" applyNumberFormat="1" applyFont="1" applyBorder="1" applyAlignment="1">
      <alignment horizontal="center" vertical="center"/>
    </xf>
    <xf numFmtId="0" fontId="2934" fillId="0" borderId="2" xfId="0" applyFont="1" applyBorder="1" applyAlignment="1">
      <alignment horizontal="center" vertical="center" wrapText="1"/>
    </xf>
    <xf numFmtId="4" fontId="2935" fillId="0" borderId="2" xfId="0" applyNumberFormat="1" applyFont="1" applyBorder="1" applyAlignment="1">
      <alignment horizontal="center" vertical="center"/>
    </xf>
    <xf numFmtId="164" fontId="2936" fillId="0" borderId="2" xfId="0" applyNumberFormat="1" applyFont="1" applyBorder="1" applyAlignment="1">
      <alignment horizontal="center" vertical="center"/>
    </xf>
    <xf numFmtId="164" fontId="2937" fillId="0" borderId="2" xfId="0" applyNumberFormat="1" applyFont="1" applyBorder="1" applyAlignment="1">
      <alignment horizontal="center" vertical="center"/>
    </xf>
    <xf numFmtId="165" fontId="2938" fillId="0" borderId="2" xfId="0" applyNumberFormat="1" applyFont="1" applyBorder="1" applyAlignment="1">
      <alignment horizontal="center" vertical="center"/>
    </xf>
    <xf numFmtId="164" fontId="2939" fillId="0" borderId="2" xfId="0" applyNumberFormat="1" applyFont="1" applyBorder="1" applyAlignment="1">
      <alignment horizontal="center" vertical="center"/>
    </xf>
    <xf numFmtId="164" fontId="2940" fillId="0" borderId="2" xfId="0" applyNumberFormat="1" applyFont="1" applyBorder="1" applyAlignment="1">
      <alignment horizontal="center" vertical="center" wrapText="1"/>
    </xf>
    <xf numFmtId="4" fontId="2941" fillId="0" borderId="2" xfId="0" applyNumberFormat="1" applyFont="1" applyBorder="1" applyAlignment="1">
      <alignment horizontal="center" vertical="center"/>
    </xf>
    <xf numFmtId="164" fontId="2942" fillId="0" borderId="2" xfId="0" applyNumberFormat="1" applyFont="1" applyBorder="1" applyAlignment="1">
      <alignment horizontal="center" vertical="center"/>
    </xf>
    <xf numFmtId="0" fontId="2943" fillId="0" borderId="2" xfId="0" applyFont="1" applyBorder="1" applyAlignment="1">
      <alignment horizontal="center" vertical="center" wrapText="1"/>
    </xf>
    <xf numFmtId="4" fontId="2944" fillId="0" borderId="2" xfId="0" applyNumberFormat="1" applyFont="1" applyBorder="1" applyAlignment="1">
      <alignment horizontal="center" vertical="center"/>
    </xf>
    <xf numFmtId="164" fontId="2945" fillId="0" borderId="2" xfId="0" applyNumberFormat="1" applyFont="1" applyBorder="1" applyAlignment="1">
      <alignment horizontal="center" vertical="center"/>
    </xf>
    <xf numFmtId="164" fontId="2946" fillId="0" borderId="2" xfId="0" applyNumberFormat="1" applyFont="1" applyBorder="1" applyAlignment="1">
      <alignment horizontal="center" vertical="center"/>
    </xf>
    <xf numFmtId="165" fontId="2947" fillId="0" borderId="2" xfId="0" applyNumberFormat="1" applyFont="1" applyBorder="1" applyAlignment="1">
      <alignment horizontal="center" vertical="center"/>
    </xf>
    <xf numFmtId="164" fontId="2948" fillId="0" borderId="2" xfId="0" applyNumberFormat="1" applyFont="1" applyBorder="1" applyAlignment="1">
      <alignment horizontal="center" vertical="center"/>
    </xf>
    <xf numFmtId="164" fontId="2949" fillId="0" borderId="2" xfId="0" applyNumberFormat="1" applyFont="1" applyBorder="1" applyAlignment="1">
      <alignment horizontal="center" vertical="center" wrapText="1"/>
    </xf>
    <xf numFmtId="4" fontId="2950" fillId="0" borderId="2" xfId="0" applyNumberFormat="1" applyFont="1" applyBorder="1" applyAlignment="1">
      <alignment horizontal="center" vertical="center"/>
    </xf>
    <xf numFmtId="164" fontId="2951" fillId="0" borderId="2" xfId="0" applyNumberFormat="1" applyFont="1" applyBorder="1" applyAlignment="1">
      <alignment horizontal="center" vertical="center"/>
    </xf>
    <xf numFmtId="0" fontId="2952" fillId="0" borderId="2" xfId="0" applyFont="1" applyBorder="1" applyAlignment="1">
      <alignment horizontal="center" vertical="center" wrapText="1"/>
    </xf>
    <xf numFmtId="4" fontId="2953" fillId="0" borderId="2" xfId="0" applyNumberFormat="1" applyFont="1" applyBorder="1" applyAlignment="1">
      <alignment horizontal="center" vertical="center"/>
    </xf>
    <xf numFmtId="164" fontId="2954" fillId="0" borderId="2" xfId="0" applyNumberFormat="1" applyFont="1" applyBorder="1" applyAlignment="1">
      <alignment horizontal="center" vertical="center"/>
    </xf>
    <xf numFmtId="164" fontId="2955" fillId="0" borderId="2" xfId="0" applyNumberFormat="1" applyFont="1" applyBorder="1" applyAlignment="1">
      <alignment horizontal="center" vertical="center"/>
    </xf>
    <xf numFmtId="165" fontId="2956" fillId="0" borderId="2" xfId="0" applyNumberFormat="1" applyFont="1" applyBorder="1" applyAlignment="1">
      <alignment horizontal="center" vertical="center"/>
    </xf>
    <xf numFmtId="164" fontId="2957" fillId="0" borderId="2" xfId="0" applyNumberFormat="1" applyFont="1" applyBorder="1" applyAlignment="1">
      <alignment horizontal="center" vertical="center"/>
    </xf>
    <xf numFmtId="164" fontId="2958" fillId="0" borderId="2" xfId="0" applyNumberFormat="1" applyFont="1" applyBorder="1" applyAlignment="1">
      <alignment horizontal="center" vertical="center" wrapText="1"/>
    </xf>
    <xf numFmtId="4" fontId="2959" fillId="0" borderId="2" xfId="0" applyNumberFormat="1" applyFont="1" applyBorder="1" applyAlignment="1">
      <alignment horizontal="center" vertical="center"/>
    </xf>
    <xf numFmtId="164" fontId="2960" fillId="0" borderId="2" xfId="0" applyNumberFormat="1" applyFont="1" applyBorder="1" applyAlignment="1">
      <alignment horizontal="center" vertical="center"/>
    </xf>
    <xf numFmtId="0" fontId="2961" fillId="0" borderId="2" xfId="0" applyFont="1" applyBorder="1" applyAlignment="1">
      <alignment horizontal="center" vertical="center" wrapText="1"/>
    </xf>
    <xf numFmtId="4" fontId="2962" fillId="0" borderId="2" xfId="0" applyNumberFormat="1" applyFont="1" applyBorder="1" applyAlignment="1">
      <alignment horizontal="center" vertical="center"/>
    </xf>
    <xf numFmtId="164" fontId="2963" fillId="0" borderId="2" xfId="0" applyNumberFormat="1" applyFont="1" applyBorder="1" applyAlignment="1">
      <alignment horizontal="center" vertical="center"/>
    </xf>
    <xf numFmtId="164" fontId="2964" fillId="0" borderId="2" xfId="0" applyNumberFormat="1" applyFont="1" applyBorder="1" applyAlignment="1">
      <alignment horizontal="center" vertical="center"/>
    </xf>
    <xf numFmtId="165" fontId="2965" fillId="0" borderId="2" xfId="0" applyNumberFormat="1" applyFont="1" applyBorder="1" applyAlignment="1">
      <alignment horizontal="center" vertical="center"/>
    </xf>
    <xf numFmtId="164" fontId="2966" fillId="0" borderId="2" xfId="0" applyNumberFormat="1" applyFont="1" applyBorder="1" applyAlignment="1">
      <alignment horizontal="center" vertical="center"/>
    </xf>
    <xf numFmtId="164" fontId="2967" fillId="0" borderId="2" xfId="0" applyNumberFormat="1" applyFont="1" applyBorder="1" applyAlignment="1">
      <alignment horizontal="center" vertical="center" wrapText="1"/>
    </xf>
    <xf numFmtId="4" fontId="2968" fillId="0" borderId="2" xfId="0" applyNumberFormat="1" applyFont="1" applyBorder="1" applyAlignment="1">
      <alignment horizontal="center" vertical="center"/>
    </xf>
    <xf numFmtId="164" fontId="2969" fillId="0" borderId="2" xfId="0" applyNumberFormat="1" applyFont="1" applyBorder="1" applyAlignment="1">
      <alignment horizontal="center" vertical="center"/>
    </xf>
    <xf numFmtId="0" fontId="2970" fillId="0" borderId="2" xfId="0" applyFont="1" applyBorder="1" applyAlignment="1">
      <alignment horizontal="center" vertical="center" wrapText="1"/>
    </xf>
    <xf numFmtId="4" fontId="2971" fillId="0" borderId="2" xfId="0" applyNumberFormat="1" applyFont="1" applyBorder="1" applyAlignment="1">
      <alignment horizontal="center" vertical="center"/>
    </xf>
    <xf numFmtId="164" fontId="2972" fillId="0" borderId="2" xfId="0" applyNumberFormat="1" applyFont="1" applyBorder="1" applyAlignment="1">
      <alignment horizontal="center" vertical="center"/>
    </xf>
    <xf numFmtId="164" fontId="2973" fillId="0" borderId="2" xfId="0" applyNumberFormat="1" applyFont="1" applyBorder="1" applyAlignment="1">
      <alignment horizontal="center" vertical="center"/>
    </xf>
    <xf numFmtId="165" fontId="2974" fillId="0" borderId="2" xfId="0" applyNumberFormat="1" applyFont="1" applyBorder="1" applyAlignment="1">
      <alignment horizontal="center" vertical="center"/>
    </xf>
    <xf numFmtId="164" fontId="2975" fillId="0" borderId="2" xfId="0" applyNumberFormat="1" applyFont="1" applyBorder="1" applyAlignment="1">
      <alignment horizontal="center" vertical="center"/>
    </xf>
    <xf numFmtId="164" fontId="2976" fillId="0" borderId="2" xfId="0" applyNumberFormat="1" applyFont="1" applyBorder="1" applyAlignment="1">
      <alignment horizontal="center" vertical="center" wrapText="1"/>
    </xf>
    <xf numFmtId="4" fontId="2977" fillId="0" borderId="2" xfId="0" applyNumberFormat="1" applyFont="1" applyBorder="1" applyAlignment="1">
      <alignment horizontal="center" vertical="center"/>
    </xf>
    <xf numFmtId="164" fontId="2978" fillId="0" borderId="2" xfId="0" applyNumberFormat="1" applyFont="1" applyBorder="1" applyAlignment="1">
      <alignment horizontal="center" vertical="center"/>
    </xf>
    <xf numFmtId="0" fontId="2979" fillId="0" borderId="2" xfId="0" applyFont="1" applyBorder="1" applyAlignment="1">
      <alignment horizontal="center" vertical="center" wrapText="1"/>
    </xf>
    <xf numFmtId="4" fontId="2980" fillId="0" borderId="2" xfId="0" applyNumberFormat="1" applyFont="1" applyBorder="1" applyAlignment="1">
      <alignment horizontal="center" vertical="center"/>
    </xf>
    <xf numFmtId="164" fontId="2981" fillId="0" borderId="2" xfId="0" applyNumberFormat="1" applyFont="1" applyBorder="1" applyAlignment="1">
      <alignment horizontal="center" vertical="center"/>
    </xf>
    <xf numFmtId="164" fontId="2982" fillId="0" borderId="2" xfId="0" applyNumberFormat="1" applyFont="1" applyBorder="1" applyAlignment="1">
      <alignment horizontal="center" vertical="center"/>
    </xf>
    <xf numFmtId="165" fontId="2983" fillId="0" borderId="2" xfId="0" applyNumberFormat="1" applyFont="1" applyBorder="1" applyAlignment="1">
      <alignment horizontal="center" vertical="center"/>
    </xf>
    <xf numFmtId="164" fontId="2984" fillId="0" borderId="2" xfId="0" applyNumberFormat="1" applyFont="1" applyBorder="1" applyAlignment="1">
      <alignment horizontal="center" vertical="center"/>
    </xf>
    <xf numFmtId="164" fontId="2985" fillId="0" borderId="2" xfId="0" applyNumberFormat="1" applyFont="1" applyBorder="1" applyAlignment="1">
      <alignment horizontal="center" vertical="center" wrapText="1"/>
    </xf>
    <xf numFmtId="4" fontId="2986" fillId="0" borderId="2" xfId="0" applyNumberFormat="1" applyFont="1" applyBorder="1" applyAlignment="1">
      <alignment horizontal="center" vertical="center"/>
    </xf>
    <xf numFmtId="164" fontId="2987" fillId="0" borderId="2" xfId="0" applyNumberFormat="1" applyFont="1" applyBorder="1" applyAlignment="1">
      <alignment horizontal="center" vertical="center"/>
    </xf>
    <xf numFmtId="0" fontId="2988" fillId="0" borderId="2" xfId="0" applyFont="1" applyBorder="1" applyAlignment="1">
      <alignment horizontal="center" vertical="center" wrapText="1"/>
    </xf>
    <xf numFmtId="4" fontId="2989" fillId="0" borderId="2" xfId="0" applyNumberFormat="1" applyFont="1" applyBorder="1" applyAlignment="1">
      <alignment horizontal="center" vertical="center"/>
    </xf>
    <xf numFmtId="164" fontId="2990" fillId="0" borderId="2" xfId="0" applyNumberFormat="1" applyFont="1" applyBorder="1" applyAlignment="1">
      <alignment horizontal="center" vertical="center"/>
    </xf>
    <xf numFmtId="164" fontId="2991" fillId="0" borderId="2" xfId="0" applyNumberFormat="1" applyFont="1" applyBorder="1" applyAlignment="1">
      <alignment horizontal="center" vertical="center"/>
    </xf>
    <xf numFmtId="165" fontId="2992" fillId="0" borderId="2" xfId="0" applyNumberFormat="1" applyFont="1" applyBorder="1" applyAlignment="1">
      <alignment horizontal="center" vertical="center"/>
    </xf>
    <xf numFmtId="164" fontId="2993" fillId="0" borderId="2" xfId="0" applyNumberFormat="1" applyFont="1" applyBorder="1" applyAlignment="1">
      <alignment horizontal="center" vertical="center"/>
    </xf>
    <xf numFmtId="164" fontId="2994" fillId="0" borderId="2" xfId="0" applyNumberFormat="1" applyFont="1" applyBorder="1" applyAlignment="1">
      <alignment horizontal="center" vertical="center" wrapText="1"/>
    </xf>
    <xf numFmtId="4" fontId="2995" fillId="0" borderId="2" xfId="0" applyNumberFormat="1" applyFont="1" applyBorder="1" applyAlignment="1">
      <alignment horizontal="center" vertical="center"/>
    </xf>
    <xf numFmtId="164" fontId="2996" fillId="0" borderId="2" xfId="0" applyNumberFormat="1" applyFont="1" applyBorder="1" applyAlignment="1">
      <alignment horizontal="center" vertical="center"/>
    </xf>
    <xf numFmtId="0" fontId="2997" fillId="0" borderId="2" xfId="0" applyFont="1" applyBorder="1" applyAlignment="1">
      <alignment horizontal="center" vertical="center" wrapText="1"/>
    </xf>
    <xf numFmtId="4" fontId="2998" fillId="0" borderId="2" xfId="0" applyNumberFormat="1" applyFont="1" applyBorder="1" applyAlignment="1">
      <alignment horizontal="center" vertical="center"/>
    </xf>
    <xf numFmtId="164" fontId="2999" fillId="0" borderId="2" xfId="0" applyNumberFormat="1" applyFont="1" applyBorder="1" applyAlignment="1">
      <alignment horizontal="center" vertical="center"/>
    </xf>
    <xf numFmtId="164" fontId="3000" fillId="0" borderId="2" xfId="0" applyNumberFormat="1" applyFont="1" applyBorder="1" applyAlignment="1">
      <alignment horizontal="center" vertical="center"/>
    </xf>
    <xf numFmtId="165" fontId="3001" fillId="0" borderId="2" xfId="0" applyNumberFormat="1" applyFont="1" applyBorder="1" applyAlignment="1">
      <alignment horizontal="center" vertical="center"/>
    </xf>
    <xf numFmtId="164" fontId="3002" fillId="0" borderId="2" xfId="0" applyNumberFormat="1" applyFont="1" applyBorder="1" applyAlignment="1">
      <alignment horizontal="center" vertical="center"/>
    </xf>
    <xf numFmtId="164" fontId="3003" fillId="0" borderId="2" xfId="0" applyNumberFormat="1" applyFont="1" applyBorder="1" applyAlignment="1">
      <alignment horizontal="center" vertical="center" wrapText="1"/>
    </xf>
    <xf numFmtId="4" fontId="3004" fillId="0" borderId="2" xfId="0" applyNumberFormat="1" applyFont="1" applyBorder="1" applyAlignment="1">
      <alignment horizontal="center" vertical="center"/>
    </xf>
    <xf numFmtId="164" fontId="3005" fillId="0" borderId="2" xfId="0" applyNumberFormat="1" applyFont="1" applyBorder="1" applyAlignment="1">
      <alignment horizontal="center" vertical="center"/>
    </xf>
    <xf numFmtId="0" fontId="3006" fillId="0" borderId="2" xfId="0" applyFont="1" applyBorder="1" applyAlignment="1">
      <alignment horizontal="center" vertical="center" wrapText="1"/>
    </xf>
    <xf numFmtId="4" fontId="3007" fillId="0" borderId="2" xfId="0" applyNumberFormat="1" applyFont="1" applyBorder="1" applyAlignment="1">
      <alignment horizontal="center" vertical="center"/>
    </xf>
    <xf numFmtId="164" fontId="3008" fillId="0" borderId="2" xfId="0" applyNumberFormat="1" applyFont="1" applyBorder="1" applyAlignment="1">
      <alignment horizontal="center" vertical="center"/>
    </xf>
    <xf numFmtId="164" fontId="3009" fillId="0" borderId="2" xfId="0" applyNumberFormat="1" applyFont="1" applyBorder="1" applyAlignment="1">
      <alignment horizontal="center" vertical="center"/>
    </xf>
    <xf numFmtId="165" fontId="3010" fillId="0" borderId="2" xfId="0" applyNumberFormat="1" applyFont="1" applyBorder="1" applyAlignment="1">
      <alignment horizontal="center" vertical="center"/>
    </xf>
    <xf numFmtId="164" fontId="3011" fillId="0" borderId="2" xfId="0" applyNumberFormat="1" applyFont="1" applyBorder="1" applyAlignment="1">
      <alignment horizontal="center" vertical="center"/>
    </xf>
    <xf numFmtId="164" fontId="3012" fillId="0" borderId="2" xfId="0" applyNumberFormat="1" applyFont="1" applyBorder="1" applyAlignment="1">
      <alignment horizontal="center" vertical="center" wrapText="1"/>
    </xf>
    <xf numFmtId="4" fontId="3013" fillId="0" borderId="2" xfId="0" applyNumberFormat="1" applyFont="1" applyBorder="1" applyAlignment="1">
      <alignment horizontal="center" vertical="center"/>
    </xf>
    <xf numFmtId="164" fontId="3014" fillId="0" borderId="2" xfId="0" applyNumberFormat="1" applyFont="1" applyBorder="1" applyAlignment="1">
      <alignment horizontal="center" vertical="center"/>
    </xf>
    <xf numFmtId="0" fontId="3015" fillId="0" borderId="2" xfId="0" applyFont="1" applyBorder="1" applyAlignment="1">
      <alignment horizontal="center" vertical="center" wrapText="1"/>
    </xf>
    <xf numFmtId="4" fontId="3016" fillId="0" borderId="2" xfId="0" applyNumberFormat="1" applyFont="1" applyBorder="1" applyAlignment="1">
      <alignment horizontal="center" vertical="center"/>
    </xf>
    <xf numFmtId="164" fontId="3017" fillId="0" borderId="2" xfId="0" applyNumberFormat="1" applyFont="1" applyBorder="1" applyAlignment="1">
      <alignment horizontal="center" vertical="center"/>
    </xf>
    <xf numFmtId="164" fontId="3018" fillId="0" borderId="2" xfId="0" applyNumberFormat="1" applyFont="1" applyBorder="1" applyAlignment="1">
      <alignment horizontal="center" vertical="center"/>
    </xf>
    <xf numFmtId="165" fontId="3019" fillId="0" borderId="2" xfId="0" applyNumberFormat="1" applyFont="1" applyBorder="1" applyAlignment="1">
      <alignment horizontal="center" vertical="center"/>
    </xf>
    <xf numFmtId="164" fontId="3020" fillId="0" borderId="2" xfId="0" applyNumberFormat="1" applyFont="1" applyBorder="1" applyAlignment="1">
      <alignment horizontal="center" vertical="center"/>
    </xf>
    <xf numFmtId="164" fontId="3021" fillId="0" borderId="2" xfId="0" applyNumberFormat="1" applyFont="1" applyBorder="1" applyAlignment="1">
      <alignment horizontal="center" vertical="center" wrapText="1"/>
    </xf>
    <xf numFmtId="4" fontId="3022" fillId="0" borderId="2" xfId="0" applyNumberFormat="1" applyFont="1" applyBorder="1" applyAlignment="1">
      <alignment horizontal="center" vertical="center"/>
    </xf>
    <xf numFmtId="164" fontId="3023" fillId="0" borderId="2" xfId="0" applyNumberFormat="1" applyFont="1" applyBorder="1" applyAlignment="1">
      <alignment horizontal="center" vertical="center"/>
    </xf>
    <xf numFmtId="0" fontId="3024" fillId="0" borderId="2" xfId="0" applyFont="1" applyBorder="1" applyAlignment="1">
      <alignment horizontal="center" vertical="center" wrapText="1"/>
    </xf>
    <xf numFmtId="4" fontId="3025" fillId="0" borderId="2" xfId="0" applyNumberFormat="1" applyFont="1" applyBorder="1" applyAlignment="1">
      <alignment horizontal="center" vertical="center"/>
    </xf>
    <xf numFmtId="164" fontId="3026" fillId="0" borderId="2" xfId="0" applyNumberFormat="1" applyFont="1" applyBorder="1" applyAlignment="1">
      <alignment horizontal="center" vertical="center"/>
    </xf>
    <xf numFmtId="164" fontId="3027" fillId="0" borderId="2" xfId="0" applyNumberFormat="1" applyFont="1" applyBorder="1" applyAlignment="1">
      <alignment horizontal="center" vertical="center"/>
    </xf>
    <xf numFmtId="165" fontId="3028" fillId="0" borderId="2" xfId="0" applyNumberFormat="1" applyFont="1" applyBorder="1" applyAlignment="1">
      <alignment horizontal="center" vertical="center"/>
    </xf>
    <xf numFmtId="164" fontId="3029" fillId="0" borderId="2" xfId="0" applyNumberFormat="1" applyFont="1" applyBorder="1" applyAlignment="1">
      <alignment horizontal="center" vertical="center"/>
    </xf>
    <xf numFmtId="164" fontId="3030" fillId="0" borderId="2" xfId="0" applyNumberFormat="1" applyFont="1" applyBorder="1" applyAlignment="1">
      <alignment horizontal="center" vertical="center" wrapText="1"/>
    </xf>
    <xf numFmtId="4" fontId="3031" fillId="0" borderId="2" xfId="0" applyNumberFormat="1" applyFont="1" applyBorder="1" applyAlignment="1">
      <alignment horizontal="center" vertical="center"/>
    </xf>
    <xf numFmtId="164" fontId="3032" fillId="0" borderId="2" xfId="0" applyNumberFormat="1" applyFont="1" applyBorder="1" applyAlignment="1">
      <alignment horizontal="center" vertical="center"/>
    </xf>
    <xf numFmtId="0" fontId="3033" fillId="0" borderId="2" xfId="0" applyFont="1" applyBorder="1" applyAlignment="1">
      <alignment horizontal="center" vertical="center" wrapText="1"/>
    </xf>
    <xf numFmtId="4" fontId="3034" fillId="0" borderId="2" xfId="0" applyNumberFormat="1" applyFont="1" applyBorder="1" applyAlignment="1">
      <alignment horizontal="center" vertical="center"/>
    </xf>
    <xf numFmtId="164" fontId="3035" fillId="0" borderId="2" xfId="0" applyNumberFormat="1" applyFont="1" applyBorder="1" applyAlignment="1">
      <alignment horizontal="center" vertical="center"/>
    </xf>
    <xf numFmtId="164" fontId="3036" fillId="0" borderId="2" xfId="0" applyNumberFormat="1" applyFont="1" applyBorder="1" applyAlignment="1">
      <alignment horizontal="center" vertical="center"/>
    </xf>
    <xf numFmtId="165" fontId="3037" fillId="0" borderId="2" xfId="0" applyNumberFormat="1" applyFont="1" applyBorder="1" applyAlignment="1">
      <alignment horizontal="center" vertical="center"/>
    </xf>
    <xf numFmtId="164" fontId="3038" fillId="0" borderId="2" xfId="0" applyNumberFormat="1" applyFont="1" applyBorder="1" applyAlignment="1">
      <alignment horizontal="center" vertical="center"/>
    </xf>
    <xf numFmtId="164" fontId="3039" fillId="0" borderId="2" xfId="0" applyNumberFormat="1" applyFont="1" applyBorder="1" applyAlignment="1">
      <alignment horizontal="center" vertical="center" wrapText="1"/>
    </xf>
    <xf numFmtId="4" fontId="3040" fillId="0" borderId="2" xfId="0" applyNumberFormat="1" applyFont="1" applyBorder="1" applyAlignment="1">
      <alignment horizontal="center" vertical="center"/>
    </xf>
    <xf numFmtId="164" fontId="3041" fillId="0" borderId="2" xfId="0" applyNumberFormat="1" applyFont="1" applyBorder="1" applyAlignment="1">
      <alignment horizontal="center" vertical="center"/>
    </xf>
    <xf numFmtId="0" fontId="3042" fillId="0" borderId="2" xfId="0" applyFont="1" applyBorder="1" applyAlignment="1">
      <alignment horizontal="center" vertical="center" wrapText="1"/>
    </xf>
    <xf numFmtId="4" fontId="3043" fillId="0" borderId="2" xfId="0" applyNumberFormat="1" applyFont="1" applyBorder="1" applyAlignment="1">
      <alignment horizontal="center" vertical="center"/>
    </xf>
    <xf numFmtId="164" fontId="3044" fillId="0" borderId="2" xfId="0" applyNumberFormat="1" applyFont="1" applyBorder="1" applyAlignment="1">
      <alignment horizontal="center" vertical="center"/>
    </xf>
    <xf numFmtId="164" fontId="3045" fillId="0" borderId="2" xfId="0" applyNumberFormat="1" applyFont="1" applyBorder="1" applyAlignment="1">
      <alignment horizontal="center" vertical="center"/>
    </xf>
    <xf numFmtId="165" fontId="3046" fillId="0" borderId="2" xfId="0" applyNumberFormat="1" applyFont="1" applyBorder="1" applyAlignment="1">
      <alignment horizontal="center" vertical="center"/>
    </xf>
    <xf numFmtId="164" fontId="3047" fillId="0" borderId="2" xfId="0" applyNumberFormat="1" applyFont="1" applyBorder="1" applyAlignment="1">
      <alignment horizontal="center" vertical="center"/>
    </xf>
    <xf numFmtId="164" fontId="3048" fillId="0" borderId="2" xfId="0" applyNumberFormat="1" applyFont="1" applyBorder="1" applyAlignment="1">
      <alignment horizontal="center" vertical="center" wrapText="1"/>
    </xf>
    <xf numFmtId="4" fontId="3049" fillId="0" borderId="2" xfId="0" applyNumberFormat="1" applyFont="1" applyBorder="1" applyAlignment="1">
      <alignment horizontal="center" vertical="center"/>
    </xf>
    <xf numFmtId="164" fontId="3050" fillId="0" borderId="2" xfId="0" applyNumberFormat="1" applyFont="1" applyBorder="1" applyAlignment="1">
      <alignment horizontal="center" vertical="center"/>
    </xf>
    <xf numFmtId="0" fontId="3051" fillId="0" borderId="2" xfId="0" applyFont="1" applyBorder="1" applyAlignment="1">
      <alignment horizontal="center" vertical="center" wrapText="1"/>
    </xf>
    <xf numFmtId="4" fontId="3052" fillId="0" borderId="2" xfId="0" applyNumberFormat="1" applyFont="1" applyBorder="1" applyAlignment="1">
      <alignment horizontal="center" vertical="center"/>
    </xf>
    <xf numFmtId="164" fontId="3053" fillId="0" borderId="2" xfId="0" applyNumberFormat="1" applyFont="1" applyBorder="1" applyAlignment="1">
      <alignment horizontal="center" vertical="center"/>
    </xf>
    <xf numFmtId="164" fontId="3054" fillId="0" borderId="2" xfId="0" applyNumberFormat="1" applyFont="1" applyBorder="1" applyAlignment="1">
      <alignment horizontal="center" vertical="center"/>
    </xf>
    <xf numFmtId="165" fontId="3055" fillId="0" borderId="2" xfId="0" applyNumberFormat="1" applyFont="1" applyBorder="1" applyAlignment="1">
      <alignment horizontal="center" vertical="center"/>
    </xf>
    <xf numFmtId="164" fontId="3056" fillId="0" borderId="2" xfId="0" applyNumberFormat="1" applyFont="1" applyBorder="1" applyAlignment="1">
      <alignment horizontal="center" vertical="center"/>
    </xf>
    <xf numFmtId="164" fontId="3057" fillId="0" borderId="2" xfId="0" applyNumberFormat="1" applyFont="1" applyBorder="1" applyAlignment="1">
      <alignment horizontal="center" vertical="center" wrapText="1"/>
    </xf>
    <xf numFmtId="4" fontId="3058" fillId="0" borderId="2" xfId="0" applyNumberFormat="1" applyFont="1" applyBorder="1" applyAlignment="1">
      <alignment horizontal="center" vertical="center"/>
    </xf>
    <xf numFmtId="164" fontId="3059" fillId="0" borderId="2" xfId="0" applyNumberFormat="1" applyFont="1" applyBorder="1" applyAlignment="1">
      <alignment horizontal="center" vertical="center"/>
    </xf>
    <xf numFmtId="0" fontId="3060" fillId="0" borderId="2" xfId="0" applyFont="1" applyBorder="1" applyAlignment="1">
      <alignment horizontal="center" vertical="center" wrapText="1"/>
    </xf>
    <xf numFmtId="4" fontId="3061" fillId="0" borderId="2" xfId="0" applyNumberFormat="1" applyFont="1" applyBorder="1" applyAlignment="1">
      <alignment horizontal="center" vertical="center"/>
    </xf>
    <xf numFmtId="164" fontId="3062" fillId="0" borderId="2" xfId="0" applyNumberFormat="1" applyFont="1" applyBorder="1" applyAlignment="1">
      <alignment horizontal="center" vertical="center"/>
    </xf>
    <xf numFmtId="164" fontId="3063" fillId="0" borderId="2" xfId="0" applyNumberFormat="1" applyFont="1" applyBorder="1" applyAlignment="1">
      <alignment horizontal="center" vertical="center"/>
    </xf>
    <xf numFmtId="165" fontId="3064" fillId="0" borderId="2" xfId="0" applyNumberFormat="1" applyFont="1" applyBorder="1" applyAlignment="1">
      <alignment horizontal="center" vertical="center"/>
    </xf>
    <xf numFmtId="164" fontId="3065" fillId="0" borderId="2" xfId="0" applyNumberFormat="1" applyFont="1" applyBorder="1" applyAlignment="1">
      <alignment horizontal="center" vertical="center"/>
    </xf>
    <xf numFmtId="164" fontId="3066" fillId="0" borderId="2" xfId="0" applyNumberFormat="1" applyFont="1" applyBorder="1" applyAlignment="1">
      <alignment horizontal="center" vertical="center" wrapText="1"/>
    </xf>
    <xf numFmtId="4" fontId="3067" fillId="0" borderId="2" xfId="0" applyNumberFormat="1" applyFont="1" applyBorder="1" applyAlignment="1">
      <alignment horizontal="center" vertical="center"/>
    </xf>
    <xf numFmtId="164" fontId="3068" fillId="0" borderId="2" xfId="0" applyNumberFormat="1" applyFont="1" applyBorder="1" applyAlignment="1">
      <alignment horizontal="center" vertical="center"/>
    </xf>
    <xf numFmtId="0" fontId="3069" fillId="0" borderId="2" xfId="0" applyFont="1" applyBorder="1" applyAlignment="1">
      <alignment horizontal="center" vertical="center" wrapText="1"/>
    </xf>
    <xf numFmtId="4" fontId="3070" fillId="0" borderId="2" xfId="0" applyNumberFormat="1" applyFont="1" applyBorder="1" applyAlignment="1">
      <alignment horizontal="center" vertical="center"/>
    </xf>
    <xf numFmtId="164" fontId="3071" fillId="0" borderId="2" xfId="0" applyNumberFormat="1" applyFont="1" applyBorder="1" applyAlignment="1">
      <alignment horizontal="center" vertical="center"/>
    </xf>
    <xf numFmtId="164" fontId="3072" fillId="0" borderId="2" xfId="0" applyNumberFormat="1" applyFont="1" applyBorder="1" applyAlignment="1">
      <alignment horizontal="center" vertical="center"/>
    </xf>
    <xf numFmtId="165" fontId="3073" fillId="0" borderId="2" xfId="0" applyNumberFormat="1" applyFont="1" applyBorder="1" applyAlignment="1">
      <alignment horizontal="center" vertical="center"/>
    </xf>
    <xf numFmtId="164" fontId="3074" fillId="0" borderId="2" xfId="0" applyNumberFormat="1" applyFont="1" applyBorder="1" applyAlignment="1">
      <alignment horizontal="center" vertical="center"/>
    </xf>
    <xf numFmtId="164" fontId="3075" fillId="0" borderId="2" xfId="0" applyNumberFormat="1" applyFont="1" applyBorder="1" applyAlignment="1">
      <alignment horizontal="center" vertical="center" wrapText="1"/>
    </xf>
    <xf numFmtId="4" fontId="3076" fillId="0" borderId="2" xfId="0" applyNumberFormat="1" applyFont="1" applyBorder="1" applyAlignment="1">
      <alignment horizontal="center" vertical="center"/>
    </xf>
    <xf numFmtId="164" fontId="3077" fillId="0" borderId="2" xfId="0" applyNumberFormat="1" applyFont="1" applyBorder="1" applyAlignment="1">
      <alignment horizontal="center" vertical="center"/>
    </xf>
    <xf numFmtId="0" fontId="3078" fillId="2" borderId="2" xfId="0" applyNumberFormat="1" applyFont="1" applyFill="1" applyBorder="1" applyAlignment="1">
      <alignment horizontal="center" vertical="center" wrapText="1"/>
    </xf>
    <xf numFmtId="164" fontId="3078" fillId="2" borderId="2" xfId="0" applyNumberFormat="1" applyFont="1" applyFill="1" applyBorder="1" applyAlignment="1">
      <alignment horizontal="center" vertical="center" wrapText="1"/>
    </xf>
    <xf numFmtId="0" fontId="3079" fillId="0" borderId="2" xfId="0" applyFont="1" applyBorder="1" applyAlignment="1">
      <alignment horizontal="center" vertical="center" wrapText="1"/>
    </xf>
    <xf numFmtId="4" fontId="3080" fillId="0" borderId="2" xfId="0" applyNumberFormat="1" applyFont="1" applyBorder="1" applyAlignment="1">
      <alignment horizontal="center" vertical="center"/>
    </xf>
    <xf numFmtId="164" fontId="3081" fillId="0" borderId="2" xfId="0" applyNumberFormat="1" applyFont="1" applyBorder="1" applyAlignment="1">
      <alignment horizontal="center" vertical="center"/>
    </xf>
    <xf numFmtId="164" fontId="3082" fillId="0" borderId="2" xfId="0" applyNumberFormat="1" applyFont="1" applyBorder="1" applyAlignment="1">
      <alignment horizontal="center" vertical="center"/>
    </xf>
    <xf numFmtId="165" fontId="3083" fillId="0" borderId="2" xfId="0" applyNumberFormat="1" applyFont="1" applyBorder="1" applyAlignment="1">
      <alignment horizontal="center" vertical="center"/>
    </xf>
    <xf numFmtId="164" fontId="3084" fillId="0" borderId="2" xfId="0" applyNumberFormat="1" applyFont="1" applyBorder="1" applyAlignment="1">
      <alignment horizontal="center" vertical="center"/>
    </xf>
    <xf numFmtId="164" fontId="3085" fillId="0" borderId="2" xfId="0" applyNumberFormat="1" applyFont="1" applyBorder="1" applyAlignment="1">
      <alignment horizontal="center" vertical="center" wrapText="1"/>
    </xf>
    <xf numFmtId="4" fontId="3086" fillId="0" borderId="2" xfId="0" applyNumberFormat="1" applyFont="1" applyBorder="1" applyAlignment="1">
      <alignment horizontal="center" vertical="center"/>
    </xf>
    <xf numFmtId="164" fontId="3087" fillId="0" borderId="2" xfId="0" applyNumberFormat="1" applyFont="1" applyBorder="1" applyAlignment="1">
      <alignment horizontal="center" vertical="center"/>
    </xf>
    <xf numFmtId="0" fontId="3088" fillId="0" borderId="2" xfId="0" applyFont="1" applyBorder="1" applyAlignment="1">
      <alignment horizontal="center" vertical="center" wrapText="1"/>
    </xf>
    <xf numFmtId="4" fontId="3089" fillId="0" borderId="2" xfId="0" applyNumberFormat="1" applyFont="1" applyBorder="1" applyAlignment="1">
      <alignment horizontal="center" vertical="center"/>
    </xf>
    <xf numFmtId="164" fontId="3090" fillId="0" borderId="2" xfId="0" applyNumberFormat="1" applyFont="1" applyBorder="1" applyAlignment="1">
      <alignment horizontal="center" vertical="center"/>
    </xf>
    <xf numFmtId="164" fontId="3091" fillId="0" borderId="2" xfId="0" applyNumberFormat="1" applyFont="1" applyBorder="1" applyAlignment="1">
      <alignment horizontal="center" vertical="center"/>
    </xf>
    <xf numFmtId="165" fontId="3092" fillId="0" borderId="2" xfId="0" applyNumberFormat="1" applyFont="1" applyBorder="1" applyAlignment="1">
      <alignment horizontal="center" vertical="center"/>
    </xf>
    <xf numFmtId="164" fontId="3093" fillId="0" borderId="2" xfId="0" applyNumberFormat="1" applyFont="1" applyBorder="1" applyAlignment="1">
      <alignment horizontal="center" vertical="center"/>
    </xf>
    <xf numFmtId="164" fontId="3094" fillId="0" borderId="2" xfId="0" applyNumberFormat="1" applyFont="1" applyBorder="1" applyAlignment="1">
      <alignment horizontal="center" vertical="center" wrapText="1"/>
    </xf>
    <xf numFmtId="4" fontId="3095" fillId="0" borderId="2" xfId="0" applyNumberFormat="1" applyFont="1" applyBorder="1" applyAlignment="1">
      <alignment horizontal="center" vertical="center"/>
    </xf>
    <xf numFmtId="164" fontId="3096" fillId="0" borderId="2" xfId="0" applyNumberFormat="1" applyFont="1" applyBorder="1" applyAlignment="1">
      <alignment horizontal="center" vertical="center"/>
    </xf>
    <xf numFmtId="0" fontId="3097" fillId="0" borderId="2" xfId="0" applyFont="1" applyBorder="1" applyAlignment="1">
      <alignment horizontal="center" vertical="center" wrapText="1"/>
    </xf>
    <xf numFmtId="4" fontId="3098" fillId="0" borderId="2" xfId="0" applyNumberFormat="1" applyFont="1" applyBorder="1" applyAlignment="1">
      <alignment horizontal="center" vertical="center"/>
    </xf>
    <xf numFmtId="164" fontId="3099" fillId="0" borderId="2" xfId="0" applyNumberFormat="1" applyFont="1" applyBorder="1" applyAlignment="1">
      <alignment horizontal="center" vertical="center"/>
    </xf>
    <xf numFmtId="164" fontId="3100" fillId="0" borderId="2" xfId="0" applyNumberFormat="1" applyFont="1" applyBorder="1" applyAlignment="1">
      <alignment horizontal="center" vertical="center"/>
    </xf>
    <xf numFmtId="165" fontId="3101" fillId="0" borderId="2" xfId="0" applyNumberFormat="1" applyFont="1" applyBorder="1" applyAlignment="1">
      <alignment horizontal="center" vertical="center"/>
    </xf>
    <xf numFmtId="164" fontId="3102" fillId="0" borderId="2" xfId="0" applyNumberFormat="1" applyFont="1" applyBorder="1" applyAlignment="1">
      <alignment horizontal="center" vertical="center"/>
    </xf>
    <xf numFmtId="164" fontId="3103" fillId="0" borderId="2" xfId="0" applyNumberFormat="1" applyFont="1" applyBorder="1" applyAlignment="1">
      <alignment horizontal="center" vertical="center" wrapText="1"/>
    </xf>
    <xf numFmtId="4" fontId="3104" fillId="0" borderId="2" xfId="0" applyNumberFormat="1" applyFont="1" applyBorder="1" applyAlignment="1">
      <alignment horizontal="center" vertical="center"/>
    </xf>
    <xf numFmtId="164" fontId="3105" fillId="0" borderId="2" xfId="0" applyNumberFormat="1" applyFont="1" applyBorder="1" applyAlignment="1">
      <alignment horizontal="center" vertical="center"/>
    </xf>
    <xf numFmtId="0" fontId="3106" fillId="0" borderId="2" xfId="0" applyFont="1" applyBorder="1" applyAlignment="1">
      <alignment horizontal="center" vertical="center" wrapText="1"/>
    </xf>
    <xf numFmtId="4" fontId="3107" fillId="0" borderId="2" xfId="0" applyNumberFormat="1" applyFont="1" applyBorder="1" applyAlignment="1">
      <alignment horizontal="center" vertical="center"/>
    </xf>
    <xf numFmtId="164" fontId="3108" fillId="0" borderId="2" xfId="0" applyNumberFormat="1" applyFont="1" applyBorder="1" applyAlignment="1">
      <alignment horizontal="center" vertical="center"/>
    </xf>
    <xf numFmtId="164" fontId="3109" fillId="0" borderId="2" xfId="0" applyNumberFormat="1" applyFont="1" applyBorder="1" applyAlignment="1">
      <alignment horizontal="center" vertical="center"/>
    </xf>
    <xf numFmtId="165" fontId="3110" fillId="0" borderId="2" xfId="0" applyNumberFormat="1" applyFont="1" applyBorder="1" applyAlignment="1">
      <alignment horizontal="center" vertical="center"/>
    </xf>
    <xf numFmtId="164" fontId="3111" fillId="0" borderId="2" xfId="0" applyNumberFormat="1" applyFont="1" applyBorder="1" applyAlignment="1">
      <alignment horizontal="center" vertical="center"/>
    </xf>
    <xf numFmtId="164" fontId="3112" fillId="0" borderId="2" xfId="0" applyNumberFormat="1" applyFont="1" applyBorder="1" applyAlignment="1">
      <alignment horizontal="center" vertical="center" wrapText="1"/>
    </xf>
    <xf numFmtId="4" fontId="3113" fillId="0" borderId="2" xfId="0" applyNumberFormat="1" applyFont="1" applyBorder="1" applyAlignment="1">
      <alignment horizontal="center" vertical="center"/>
    </xf>
    <xf numFmtId="164" fontId="3114" fillId="0" borderId="2" xfId="0" applyNumberFormat="1" applyFont="1" applyBorder="1" applyAlignment="1">
      <alignment horizontal="center" vertical="center"/>
    </xf>
    <xf numFmtId="0" fontId="3115" fillId="0" borderId="2" xfId="0" applyFont="1" applyBorder="1" applyAlignment="1">
      <alignment horizontal="center" vertical="center" wrapText="1"/>
    </xf>
    <xf numFmtId="4" fontId="3116" fillId="0" borderId="2" xfId="0" applyNumberFormat="1" applyFont="1" applyBorder="1" applyAlignment="1">
      <alignment horizontal="center" vertical="center"/>
    </xf>
    <xf numFmtId="164" fontId="3117" fillId="0" borderId="2" xfId="0" applyNumberFormat="1" applyFont="1" applyBorder="1" applyAlignment="1">
      <alignment horizontal="center" vertical="center"/>
    </xf>
    <xf numFmtId="164" fontId="3118" fillId="0" borderId="2" xfId="0" applyNumberFormat="1" applyFont="1" applyBorder="1" applyAlignment="1">
      <alignment horizontal="center" vertical="center"/>
    </xf>
    <xf numFmtId="165" fontId="3119" fillId="0" borderId="2" xfId="0" applyNumberFormat="1" applyFont="1" applyBorder="1" applyAlignment="1">
      <alignment horizontal="center" vertical="center"/>
    </xf>
    <xf numFmtId="164" fontId="3120" fillId="0" borderId="2" xfId="0" applyNumberFormat="1" applyFont="1" applyBorder="1" applyAlignment="1">
      <alignment horizontal="center" vertical="center"/>
    </xf>
    <xf numFmtId="164" fontId="3121" fillId="0" borderId="2" xfId="0" applyNumberFormat="1" applyFont="1" applyBorder="1" applyAlignment="1">
      <alignment horizontal="center" vertical="center" wrapText="1"/>
    </xf>
    <xf numFmtId="4" fontId="3122" fillId="0" borderId="2" xfId="0" applyNumberFormat="1" applyFont="1" applyBorder="1" applyAlignment="1">
      <alignment horizontal="center" vertical="center"/>
    </xf>
    <xf numFmtId="164" fontId="3123" fillId="0" borderId="2" xfId="0" applyNumberFormat="1" applyFont="1" applyBorder="1" applyAlignment="1">
      <alignment horizontal="center" vertical="center"/>
    </xf>
    <xf numFmtId="0" fontId="3124" fillId="0" borderId="2" xfId="0" applyFont="1" applyBorder="1" applyAlignment="1">
      <alignment horizontal="center" vertical="center" wrapText="1"/>
    </xf>
    <xf numFmtId="4" fontId="3125" fillId="0" borderId="2" xfId="0" applyNumberFormat="1" applyFont="1" applyBorder="1" applyAlignment="1">
      <alignment horizontal="center" vertical="center"/>
    </xf>
    <xf numFmtId="164" fontId="3126" fillId="0" borderId="2" xfId="0" applyNumberFormat="1" applyFont="1" applyBorder="1" applyAlignment="1">
      <alignment horizontal="center" vertical="center"/>
    </xf>
    <xf numFmtId="164" fontId="3127" fillId="0" borderId="2" xfId="0" applyNumberFormat="1" applyFont="1" applyBorder="1" applyAlignment="1">
      <alignment horizontal="center" vertical="center"/>
    </xf>
    <xf numFmtId="165" fontId="3128" fillId="0" borderId="2" xfId="0" applyNumberFormat="1" applyFont="1" applyBorder="1" applyAlignment="1">
      <alignment horizontal="center" vertical="center"/>
    </xf>
    <xf numFmtId="164" fontId="3129" fillId="0" borderId="2" xfId="0" applyNumberFormat="1" applyFont="1" applyBorder="1" applyAlignment="1">
      <alignment horizontal="center" vertical="center"/>
    </xf>
    <xf numFmtId="164" fontId="3130" fillId="0" borderId="2" xfId="0" applyNumberFormat="1" applyFont="1" applyBorder="1" applyAlignment="1">
      <alignment horizontal="center" vertical="center" wrapText="1"/>
    </xf>
    <xf numFmtId="4" fontId="3131" fillId="0" borderId="2" xfId="0" applyNumberFormat="1" applyFont="1" applyBorder="1" applyAlignment="1">
      <alignment horizontal="center" vertical="center"/>
    </xf>
    <xf numFmtId="164" fontId="3132" fillId="0" borderId="2" xfId="0" applyNumberFormat="1" applyFont="1" applyBorder="1" applyAlignment="1">
      <alignment horizontal="center" vertical="center"/>
    </xf>
    <xf numFmtId="0" fontId="3133" fillId="0" borderId="2" xfId="0" applyFont="1" applyBorder="1" applyAlignment="1">
      <alignment horizontal="center" vertical="center" wrapText="1"/>
    </xf>
    <xf numFmtId="4" fontId="3134" fillId="0" borderId="2" xfId="0" applyNumberFormat="1" applyFont="1" applyBorder="1" applyAlignment="1">
      <alignment horizontal="center" vertical="center"/>
    </xf>
    <xf numFmtId="164" fontId="3135" fillId="0" borderId="2" xfId="0" applyNumberFormat="1" applyFont="1" applyBorder="1" applyAlignment="1">
      <alignment horizontal="center" vertical="center"/>
    </xf>
    <xf numFmtId="164" fontId="3136" fillId="0" borderId="2" xfId="0" applyNumberFormat="1" applyFont="1" applyBorder="1" applyAlignment="1">
      <alignment horizontal="center" vertical="center"/>
    </xf>
    <xf numFmtId="165" fontId="3137" fillId="0" borderId="2" xfId="0" applyNumberFormat="1" applyFont="1" applyBorder="1" applyAlignment="1">
      <alignment horizontal="center" vertical="center"/>
    </xf>
    <xf numFmtId="164" fontId="3138" fillId="0" borderId="2" xfId="0" applyNumberFormat="1" applyFont="1" applyBorder="1" applyAlignment="1">
      <alignment horizontal="center" vertical="center"/>
    </xf>
    <xf numFmtId="164" fontId="3139" fillId="0" borderId="2" xfId="0" applyNumberFormat="1" applyFont="1" applyBorder="1" applyAlignment="1">
      <alignment horizontal="center" vertical="center" wrapText="1"/>
    </xf>
    <xf numFmtId="4" fontId="3140" fillId="0" borderId="2" xfId="0" applyNumberFormat="1" applyFont="1" applyBorder="1" applyAlignment="1">
      <alignment horizontal="center" vertical="center"/>
    </xf>
    <xf numFmtId="164" fontId="3141" fillId="0" borderId="2" xfId="0" applyNumberFormat="1" applyFont="1" applyBorder="1" applyAlignment="1">
      <alignment horizontal="center" vertical="center"/>
    </xf>
    <xf numFmtId="0" fontId="3142" fillId="0" borderId="2" xfId="0" applyFont="1" applyBorder="1" applyAlignment="1">
      <alignment horizontal="center" vertical="center" wrapText="1"/>
    </xf>
    <xf numFmtId="4" fontId="3143" fillId="0" borderId="2" xfId="0" applyNumberFormat="1" applyFont="1" applyBorder="1" applyAlignment="1">
      <alignment horizontal="center" vertical="center"/>
    </xf>
    <xf numFmtId="164" fontId="3144" fillId="0" borderId="2" xfId="0" applyNumberFormat="1" applyFont="1" applyBorder="1" applyAlignment="1">
      <alignment horizontal="center" vertical="center"/>
    </xf>
    <xf numFmtId="164" fontId="3145" fillId="0" borderId="2" xfId="0" applyNumberFormat="1" applyFont="1" applyBorder="1" applyAlignment="1">
      <alignment horizontal="center" vertical="center"/>
    </xf>
    <xf numFmtId="165" fontId="3146" fillId="0" borderId="2" xfId="0" applyNumberFormat="1" applyFont="1" applyBorder="1" applyAlignment="1">
      <alignment horizontal="center" vertical="center"/>
    </xf>
    <xf numFmtId="164" fontId="3147" fillId="0" borderId="2" xfId="0" applyNumberFormat="1" applyFont="1" applyBorder="1" applyAlignment="1">
      <alignment horizontal="center" vertical="center"/>
    </xf>
    <xf numFmtId="164" fontId="3148" fillId="0" borderId="2" xfId="0" applyNumberFormat="1" applyFont="1" applyBorder="1" applyAlignment="1">
      <alignment horizontal="center" vertical="center" wrapText="1"/>
    </xf>
    <xf numFmtId="4" fontId="3149" fillId="0" borderId="2" xfId="0" applyNumberFormat="1" applyFont="1" applyBorder="1" applyAlignment="1">
      <alignment horizontal="center" vertical="center"/>
    </xf>
    <xf numFmtId="164" fontId="3150" fillId="0" borderId="2" xfId="0" applyNumberFormat="1" applyFont="1" applyBorder="1" applyAlignment="1">
      <alignment horizontal="center" vertical="center"/>
    </xf>
    <xf numFmtId="0" fontId="3151" fillId="0" borderId="2" xfId="0" applyFont="1" applyBorder="1" applyAlignment="1">
      <alignment horizontal="center" vertical="center" wrapText="1"/>
    </xf>
    <xf numFmtId="4" fontId="3152" fillId="0" borderId="2" xfId="0" applyNumberFormat="1" applyFont="1" applyBorder="1" applyAlignment="1">
      <alignment horizontal="center" vertical="center"/>
    </xf>
    <xf numFmtId="164" fontId="3153" fillId="0" borderId="2" xfId="0" applyNumberFormat="1" applyFont="1" applyBorder="1" applyAlignment="1">
      <alignment horizontal="center" vertical="center"/>
    </xf>
    <xf numFmtId="164" fontId="3154" fillId="0" borderId="2" xfId="0" applyNumberFormat="1" applyFont="1" applyBorder="1" applyAlignment="1">
      <alignment horizontal="center" vertical="center"/>
    </xf>
    <xf numFmtId="165" fontId="3155" fillId="0" borderId="2" xfId="0" applyNumberFormat="1" applyFont="1" applyBorder="1" applyAlignment="1">
      <alignment horizontal="center" vertical="center"/>
    </xf>
    <xf numFmtId="164" fontId="3156" fillId="0" borderId="2" xfId="0" applyNumberFormat="1" applyFont="1" applyBorder="1" applyAlignment="1">
      <alignment horizontal="center" vertical="center"/>
    </xf>
    <xf numFmtId="164" fontId="3157" fillId="0" borderId="2" xfId="0" applyNumberFormat="1" applyFont="1" applyBorder="1" applyAlignment="1">
      <alignment horizontal="center" vertical="center" wrapText="1"/>
    </xf>
    <xf numFmtId="4" fontId="3158" fillId="0" borderId="2" xfId="0" applyNumberFormat="1" applyFont="1" applyBorder="1" applyAlignment="1">
      <alignment horizontal="center" vertical="center"/>
    </xf>
    <xf numFmtId="164" fontId="3159" fillId="0" borderId="2" xfId="0" applyNumberFormat="1" applyFont="1" applyBorder="1" applyAlignment="1">
      <alignment horizontal="center" vertical="center"/>
    </xf>
    <xf numFmtId="0" fontId="3160" fillId="0" borderId="2" xfId="0" applyFont="1" applyBorder="1" applyAlignment="1">
      <alignment horizontal="center" vertical="center" wrapText="1"/>
    </xf>
    <xf numFmtId="4" fontId="3161" fillId="0" borderId="2" xfId="0" applyNumberFormat="1" applyFont="1" applyBorder="1" applyAlignment="1">
      <alignment horizontal="center" vertical="center"/>
    </xf>
    <xf numFmtId="164" fontId="3162" fillId="0" borderId="2" xfId="0" applyNumberFormat="1" applyFont="1" applyBorder="1" applyAlignment="1">
      <alignment horizontal="center" vertical="center"/>
    </xf>
    <xf numFmtId="164" fontId="3163" fillId="0" borderId="2" xfId="0" applyNumberFormat="1" applyFont="1" applyBorder="1" applyAlignment="1">
      <alignment horizontal="center" vertical="center"/>
    </xf>
    <xf numFmtId="165" fontId="3164" fillId="0" borderId="2" xfId="0" applyNumberFormat="1" applyFont="1" applyBorder="1" applyAlignment="1">
      <alignment horizontal="center" vertical="center"/>
    </xf>
    <xf numFmtId="164" fontId="3165" fillId="0" borderId="2" xfId="0" applyNumberFormat="1" applyFont="1" applyBorder="1" applyAlignment="1">
      <alignment horizontal="center" vertical="center"/>
    </xf>
    <xf numFmtId="164" fontId="3166" fillId="0" borderId="2" xfId="0" applyNumberFormat="1" applyFont="1" applyBorder="1" applyAlignment="1">
      <alignment horizontal="center" vertical="center" wrapText="1"/>
    </xf>
    <xf numFmtId="4" fontId="3167" fillId="0" borderId="2" xfId="0" applyNumberFormat="1" applyFont="1" applyBorder="1" applyAlignment="1">
      <alignment horizontal="center" vertical="center"/>
    </xf>
    <xf numFmtId="164" fontId="3168" fillId="0" borderId="2" xfId="0" applyNumberFormat="1" applyFont="1" applyBorder="1" applyAlignment="1">
      <alignment horizontal="center" vertical="center"/>
    </xf>
    <xf numFmtId="0" fontId="3169" fillId="0" borderId="2" xfId="0" applyFont="1" applyBorder="1" applyAlignment="1">
      <alignment horizontal="center" vertical="center" wrapText="1"/>
    </xf>
    <xf numFmtId="4" fontId="3170" fillId="0" borderId="2" xfId="0" applyNumberFormat="1" applyFont="1" applyBorder="1" applyAlignment="1">
      <alignment horizontal="center" vertical="center"/>
    </xf>
    <xf numFmtId="164" fontId="3171" fillId="0" borderId="2" xfId="0" applyNumberFormat="1" applyFont="1" applyBorder="1" applyAlignment="1">
      <alignment horizontal="center" vertical="center"/>
    </xf>
    <xf numFmtId="164" fontId="3172" fillId="0" borderId="2" xfId="0" applyNumberFormat="1" applyFont="1" applyBorder="1" applyAlignment="1">
      <alignment horizontal="center" vertical="center"/>
    </xf>
    <xf numFmtId="165" fontId="3173" fillId="0" borderId="2" xfId="0" applyNumberFormat="1" applyFont="1" applyBorder="1" applyAlignment="1">
      <alignment horizontal="center" vertical="center"/>
    </xf>
    <xf numFmtId="164" fontId="3174" fillId="0" borderId="2" xfId="0" applyNumberFormat="1" applyFont="1" applyBorder="1" applyAlignment="1">
      <alignment horizontal="center" vertical="center"/>
    </xf>
    <xf numFmtId="164" fontId="3175" fillId="0" borderId="2" xfId="0" applyNumberFormat="1" applyFont="1" applyBorder="1" applyAlignment="1">
      <alignment horizontal="center" vertical="center" wrapText="1"/>
    </xf>
    <xf numFmtId="4" fontId="3176" fillId="0" borderId="2" xfId="0" applyNumberFormat="1" applyFont="1" applyBorder="1" applyAlignment="1">
      <alignment horizontal="center" vertical="center"/>
    </xf>
    <xf numFmtId="164" fontId="3177" fillId="0" borderId="2" xfId="0" applyNumberFormat="1" applyFont="1" applyBorder="1" applyAlignment="1">
      <alignment horizontal="center" vertical="center"/>
    </xf>
    <xf numFmtId="0" fontId="3178" fillId="0" borderId="2" xfId="0" applyFont="1" applyBorder="1" applyAlignment="1">
      <alignment horizontal="center" vertical="center" wrapText="1"/>
    </xf>
    <xf numFmtId="4" fontId="3179" fillId="0" borderId="2" xfId="0" applyNumberFormat="1" applyFont="1" applyBorder="1" applyAlignment="1">
      <alignment horizontal="center" vertical="center"/>
    </xf>
    <xf numFmtId="164" fontId="3180" fillId="0" borderId="2" xfId="0" applyNumberFormat="1" applyFont="1" applyBorder="1" applyAlignment="1">
      <alignment horizontal="center" vertical="center"/>
    </xf>
    <xf numFmtId="164" fontId="3181" fillId="0" borderId="2" xfId="0" applyNumberFormat="1" applyFont="1" applyBorder="1" applyAlignment="1">
      <alignment horizontal="center" vertical="center"/>
    </xf>
    <xf numFmtId="165" fontId="3182" fillId="0" borderId="2" xfId="0" applyNumberFormat="1" applyFont="1" applyBorder="1" applyAlignment="1">
      <alignment horizontal="center" vertical="center"/>
    </xf>
    <xf numFmtId="164" fontId="3183" fillId="0" borderId="2" xfId="0" applyNumberFormat="1" applyFont="1" applyBorder="1" applyAlignment="1">
      <alignment horizontal="center" vertical="center"/>
    </xf>
    <xf numFmtId="164" fontId="3184" fillId="0" borderId="2" xfId="0" applyNumberFormat="1" applyFont="1" applyBorder="1" applyAlignment="1">
      <alignment horizontal="center" vertical="center" wrapText="1"/>
    </xf>
    <xf numFmtId="4" fontId="3185" fillId="0" borderId="2" xfId="0" applyNumberFormat="1" applyFont="1" applyBorder="1" applyAlignment="1">
      <alignment horizontal="center" vertical="center"/>
    </xf>
    <xf numFmtId="164" fontId="3186" fillId="0" borderId="2" xfId="0" applyNumberFormat="1" applyFont="1" applyBorder="1" applyAlignment="1">
      <alignment horizontal="center" vertical="center"/>
    </xf>
    <xf numFmtId="0" fontId="3187" fillId="0" borderId="2" xfId="0" applyFont="1" applyBorder="1" applyAlignment="1">
      <alignment horizontal="center" vertical="center" wrapText="1"/>
    </xf>
    <xf numFmtId="4" fontId="3188" fillId="0" borderId="2" xfId="0" applyNumberFormat="1" applyFont="1" applyBorder="1" applyAlignment="1">
      <alignment horizontal="center" vertical="center"/>
    </xf>
    <xf numFmtId="164" fontId="3189" fillId="0" borderId="2" xfId="0" applyNumberFormat="1" applyFont="1" applyBorder="1" applyAlignment="1">
      <alignment horizontal="center" vertical="center"/>
    </xf>
    <xf numFmtId="164" fontId="3190" fillId="0" borderId="2" xfId="0" applyNumberFormat="1" applyFont="1" applyBorder="1" applyAlignment="1">
      <alignment horizontal="center" vertical="center"/>
    </xf>
    <xf numFmtId="165" fontId="3191" fillId="0" borderId="2" xfId="0" applyNumberFormat="1" applyFont="1" applyBorder="1" applyAlignment="1">
      <alignment horizontal="center" vertical="center"/>
    </xf>
    <xf numFmtId="164" fontId="3192" fillId="0" borderId="2" xfId="0" applyNumberFormat="1" applyFont="1" applyBorder="1" applyAlignment="1">
      <alignment horizontal="center" vertical="center"/>
    </xf>
    <xf numFmtId="164" fontId="3193" fillId="0" borderId="2" xfId="0" applyNumberFormat="1" applyFont="1" applyBorder="1" applyAlignment="1">
      <alignment horizontal="center" vertical="center" wrapText="1"/>
    </xf>
    <xf numFmtId="4" fontId="3194" fillId="0" borderId="2" xfId="0" applyNumberFormat="1" applyFont="1" applyBorder="1" applyAlignment="1">
      <alignment horizontal="center" vertical="center"/>
    </xf>
    <xf numFmtId="164" fontId="3195" fillId="0" borderId="2" xfId="0" applyNumberFormat="1" applyFont="1" applyBorder="1" applyAlignment="1">
      <alignment horizontal="center" vertical="center"/>
    </xf>
    <xf numFmtId="0" fontId="3196" fillId="0" borderId="2" xfId="0" applyFont="1" applyBorder="1" applyAlignment="1">
      <alignment horizontal="center" vertical="center" wrapText="1"/>
    </xf>
    <xf numFmtId="4" fontId="3197" fillId="0" borderId="2" xfId="0" applyNumberFormat="1" applyFont="1" applyBorder="1" applyAlignment="1">
      <alignment horizontal="center" vertical="center"/>
    </xf>
    <xf numFmtId="164" fontId="3198" fillId="0" borderId="2" xfId="0" applyNumberFormat="1" applyFont="1" applyBorder="1" applyAlignment="1">
      <alignment horizontal="center" vertical="center"/>
    </xf>
    <xf numFmtId="164" fontId="3199" fillId="0" borderId="2" xfId="0" applyNumberFormat="1" applyFont="1" applyBorder="1" applyAlignment="1">
      <alignment horizontal="center" vertical="center"/>
    </xf>
    <xf numFmtId="165" fontId="3200" fillId="0" borderId="2" xfId="0" applyNumberFormat="1" applyFont="1" applyBorder="1" applyAlignment="1">
      <alignment horizontal="center" vertical="center"/>
    </xf>
    <xf numFmtId="164" fontId="3201" fillId="0" borderId="2" xfId="0" applyNumberFormat="1" applyFont="1" applyBorder="1" applyAlignment="1">
      <alignment horizontal="center" vertical="center"/>
    </xf>
    <xf numFmtId="164" fontId="3202" fillId="0" borderId="2" xfId="0" applyNumberFormat="1" applyFont="1" applyBorder="1" applyAlignment="1">
      <alignment horizontal="center" vertical="center" wrapText="1"/>
    </xf>
    <xf numFmtId="4" fontId="3203" fillId="0" borderId="2" xfId="0" applyNumberFormat="1" applyFont="1" applyBorder="1" applyAlignment="1">
      <alignment horizontal="center" vertical="center"/>
    </xf>
    <xf numFmtId="164" fontId="3204" fillId="0" borderId="2" xfId="0" applyNumberFormat="1" applyFont="1" applyBorder="1" applyAlignment="1">
      <alignment horizontal="center" vertical="center"/>
    </xf>
    <xf numFmtId="0" fontId="3205" fillId="0" borderId="2" xfId="0" applyFont="1" applyBorder="1" applyAlignment="1">
      <alignment horizontal="center" vertical="center" wrapText="1"/>
    </xf>
    <xf numFmtId="4" fontId="3206" fillId="0" borderId="2" xfId="0" applyNumberFormat="1" applyFont="1" applyBorder="1" applyAlignment="1">
      <alignment horizontal="center" vertical="center"/>
    </xf>
    <xf numFmtId="164" fontId="3207" fillId="0" borderId="2" xfId="0" applyNumberFormat="1" applyFont="1" applyBorder="1" applyAlignment="1">
      <alignment horizontal="center" vertical="center"/>
    </xf>
    <xf numFmtId="164" fontId="3208" fillId="0" borderId="2" xfId="0" applyNumberFormat="1" applyFont="1" applyBorder="1" applyAlignment="1">
      <alignment horizontal="center" vertical="center"/>
    </xf>
    <xf numFmtId="165" fontId="3209" fillId="0" borderId="2" xfId="0" applyNumberFormat="1" applyFont="1" applyBorder="1" applyAlignment="1">
      <alignment horizontal="center" vertical="center"/>
    </xf>
    <xf numFmtId="164" fontId="3210" fillId="0" borderId="2" xfId="0" applyNumberFormat="1" applyFont="1" applyBorder="1" applyAlignment="1">
      <alignment horizontal="center" vertical="center"/>
    </xf>
    <xf numFmtId="164" fontId="3211" fillId="0" borderId="2" xfId="0" applyNumberFormat="1" applyFont="1" applyBorder="1" applyAlignment="1">
      <alignment horizontal="center" vertical="center" wrapText="1"/>
    </xf>
    <xf numFmtId="4" fontId="3212" fillId="0" borderId="2" xfId="0" applyNumberFormat="1" applyFont="1" applyBorder="1" applyAlignment="1">
      <alignment horizontal="center" vertical="center"/>
    </xf>
    <xf numFmtId="164" fontId="3213" fillId="0" borderId="2" xfId="0" applyNumberFormat="1" applyFont="1" applyBorder="1" applyAlignment="1">
      <alignment horizontal="center" vertical="center"/>
    </xf>
    <xf numFmtId="0" fontId="3214" fillId="0" borderId="2" xfId="0" applyFont="1" applyBorder="1" applyAlignment="1">
      <alignment horizontal="center" vertical="center" wrapText="1"/>
    </xf>
    <xf numFmtId="4" fontId="3215" fillId="0" borderId="2" xfId="0" applyNumberFormat="1" applyFont="1" applyBorder="1" applyAlignment="1">
      <alignment horizontal="center" vertical="center"/>
    </xf>
    <xf numFmtId="164" fontId="3216" fillId="0" borderId="2" xfId="0" applyNumberFormat="1" applyFont="1" applyBorder="1" applyAlignment="1">
      <alignment horizontal="center" vertical="center"/>
    </xf>
    <xf numFmtId="164" fontId="3217" fillId="0" borderId="2" xfId="0" applyNumberFormat="1" applyFont="1" applyBorder="1" applyAlignment="1">
      <alignment horizontal="center" vertical="center"/>
    </xf>
    <xf numFmtId="165" fontId="3218" fillId="0" borderId="2" xfId="0" applyNumberFormat="1" applyFont="1" applyBorder="1" applyAlignment="1">
      <alignment horizontal="center" vertical="center"/>
    </xf>
    <xf numFmtId="164" fontId="3219" fillId="0" borderId="2" xfId="0" applyNumberFormat="1" applyFont="1" applyBorder="1" applyAlignment="1">
      <alignment horizontal="center" vertical="center"/>
    </xf>
    <xf numFmtId="164" fontId="3220" fillId="0" borderId="2" xfId="0" applyNumberFormat="1" applyFont="1" applyBorder="1" applyAlignment="1">
      <alignment horizontal="center" vertical="center" wrapText="1"/>
    </xf>
    <xf numFmtId="4" fontId="3221" fillId="0" borderId="2" xfId="0" applyNumberFormat="1" applyFont="1" applyBorder="1" applyAlignment="1">
      <alignment horizontal="center" vertical="center"/>
    </xf>
    <xf numFmtId="164" fontId="3222" fillId="0" borderId="2" xfId="0" applyNumberFormat="1" applyFont="1" applyBorder="1" applyAlignment="1">
      <alignment horizontal="center" vertical="center"/>
    </xf>
    <xf numFmtId="0" fontId="3223" fillId="0" borderId="2" xfId="0" applyFont="1" applyBorder="1" applyAlignment="1">
      <alignment horizontal="center" vertical="center" wrapText="1"/>
    </xf>
    <xf numFmtId="4" fontId="3224" fillId="0" borderId="2" xfId="0" applyNumberFormat="1" applyFont="1" applyBorder="1" applyAlignment="1">
      <alignment horizontal="center" vertical="center"/>
    </xf>
    <xf numFmtId="164" fontId="3225" fillId="0" borderId="2" xfId="0" applyNumberFormat="1" applyFont="1" applyBorder="1" applyAlignment="1">
      <alignment horizontal="center" vertical="center"/>
    </xf>
    <xf numFmtId="164" fontId="3226" fillId="0" borderId="2" xfId="0" applyNumberFormat="1" applyFont="1" applyBorder="1" applyAlignment="1">
      <alignment horizontal="center" vertical="center"/>
    </xf>
    <xf numFmtId="165" fontId="3227" fillId="0" borderId="2" xfId="0" applyNumberFormat="1" applyFont="1" applyBorder="1" applyAlignment="1">
      <alignment horizontal="center" vertical="center"/>
    </xf>
    <xf numFmtId="164" fontId="3228" fillId="0" borderId="2" xfId="0" applyNumberFormat="1" applyFont="1" applyBorder="1" applyAlignment="1">
      <alignment horizontal="center" vertical="center"/>
    </xf>
    <xf numFmtId="164" fontId="3229" fillId="0" borderId="2" xfId="0" applyNumberFormat="1" applyFont="1" applyBorder="1" applyAlignment="1">
      <alignment horizontal="center" vertical="center" wrapText="1"/>
    </xf>
    <xf numFmtId="4" fontId="3230" fillId="0" borderId="2" xfId="0" applyNumberFormat="1" applyFont="1" applyBorder="1" applyAlignment="1">
      <alignment horizontal="center" vertical="center"/>
    </xf>
    <xf numFmtId="164" fontId="3231" fillId="0" borderId="2" xfId="0" applyNumberFormat="1" applyFont="1" applyBorder="1" applyAlignment="1">
      <alignment horizontal="center" vertical="center"/>
    </xf>
    <xf numFmtId="0" fontId="3232" fillId="0" borderId="2" xfId="0" applyFont="1" applyBorder="1" applyAlignment="1">
      <alignment horizontal="center" vertical="center" wrapText="1"/>
    </xf>
    <xf numFmtId="4" fontId="3233" fillId="0" borderId="2" xfId="0" applyNumberFormat="1" applyFont="1" applyBorder="1" applyAlignment="1">
      <alignment horizontal="center" vertical="center"/>
    </xf>
    <xf numFmtId="164" fontId="3234" fillId="0" borderId="2" xfId="0" applyNumberFormat="1" applyFont="1" applyBorder="1" applyAlignment="1">
      <alignment horizontal="center" vertical="center"/>
    </xf>
    <xf numFmtId="164" fontId="3235" fillId="0" borderId="2" xfId="0" applyNumberFormat="1" applyFont="1" applyBorder="1" applyAlignment="1">
      <alignment horizontal="center" vertical="center"/>
    </xf>
    <xf numFmtId="165" fontId="3236" fillId="0" borderId="2" xfId="0" applyNumberFormat="1" applyFont="1" applyBorder="1" applyAlignment="1">
      <alignment horizontal="center" vertical="center"/>
    </xf>
    <xf numFmtId="164" fontId="3237" fillId="0" borderId="2" xfId="0" applyNumberFormat="1" applyFont="1" applyBorder="1" applyAlignment="1">
      <alignment horizontal="center" vertical="center"/>
    </xf>
    <xf numFmtId="164" fontId="3238" fillId="0" borderId="2" xfId="0" applyNumberFormat="1" applyFont="1" applyBorder="1" applyAlignment="1">
      <alignment horizontal="center" vertical="center" wrapText="1"/>
    </xf>
    <xf numFmtId="4" fontId="3239" fillId="0" borderId="2" xfId="0" applyNumberFormat="1" applyFont="1" applyBorder="1" applyAlignment="1">
      <alignment horizontal="center" vertical="center"/>
    </xf>
    <xf numFmtId="164" fontId="3240" fillId="0" borderId="2" xfId="0" applyNumberFormat="1" applyFont="1" applyBorder="1" applyAlignment="1">
      <alignment horizontal="center" vertical="center"/>
    </xf>
    <xf numFmtId="0" fontId="3241" fillId="0" borderId="2" xfId="0" applyFont="1" applyBorder="1" applyAlignment="1">
      <alignment horizontal="center" vertical="center" wrapText="1"/>
    </xf>
    <xf numFmtId="4" fontId="3242" fillId="0" borderId="2" xfId="0" applyNumberFormat="1" applyFont="1" applyBorder="1" applyAlignment="1">
      <alignment horizontal="center" vertical="center"/>
    </xf>
    <xf numFmtId="164" fontId="3243" fillId="0" borderId="2" xfId="0" applyNumberFormat="1" applyFont="1" applyBorder="1" applyAlignment="1">
      <alignment horizontal="center" vertical="center"/>
    </xf>
    <xf numFmtId="164" fontId="3244" fillId="0" borderId="2" xfId="0" applyNumberFormat="1" applyFont="1" applyBorder="1" applyAlignment="1">
      <alignment horizontal="center" vertical="center"/>
    </xf>
    <xf numFmtId="165" fontId="3245" fillId="0" borderId="2" xfId="0" applyNumberFormat="1" applyFont="1" applyBorder="1" applyAlignment="1">
      <alignment horizontal="center" vertical="center"/>
    </xf>
    <xf numFmtId="164" fontId="3246" fillId="0" borderId="2" xfId="0" applyNumberFormat="1" applyFont="1" applyBorder="1" applyAlignment="1">
      <alignment horizontal="center" vertical="center"/>
    </xf>
    <xf numFmtId="164" fontId="3247" fillId="0" borderId="2" xfId="0" applyNumberFormat="1" applyFont="1" applyBorder="1" applyAlignment="1">
      <alignment horizontal="center" vertical="center" wrapText="1"/>
    </xf>
    <xf numFmtId="4" fontId="3248" fillId="0" borderId="2" xfId="0" applyNumberFormat="1" applyFont="1" applyBorder="1" applyAlignment="1">
      <alignment horizontal="center" vertical="center"/>
    </xf>
    <xf numFmtId="164" fontId="3249" fillId="0" borderId="2" xfId="0" applyNumberFormat="1" applyFont="1" applyBorder="1" applyAlignment="1">
      <alignment horizontal="center" vertical="center"/>
    </xf>
    <xf numFmtId="0" fontId="3250" fillId="0" borderId="2" xfId="0" applyFont="1" applyBorder="1" applyAlignment="1">
      <alignment horizontal="center" vertical="center" wrapText="1"/>
    </xf>
    <xf numFmtId="4" fontId="3251" fillId="0" borderId="2" xfId="0" applyNumberFormat="1" applyFont="1" applyBorder="1" applyAlignment="1">
      <alignment horizontal="center" vertical="center"/>
    </xf>
    <xf numFmtId="164" fontId="3252" fillId="0" borderId="2" xfId="0" applyNumberFormat="1" applyFont="1" applyBorder="1" applyAlignment="1">
      <alignment horizontal="center" vertical="center"/>
    </xf>
    <xf numFmtId="164" fontId="3253" fillId="0" borderId="2" xfId="0" applyNumberFormat="1" applyFont="1" applyBorder="1" applyAlignment="1">
      <alignment horizontal="center" vertical="center"/>
    </xf>
    <xf numFmtId="165" fontId="3254" fillId="0" borderId="2" xfId="0" applyNumberFormat="1" applyFont="1" applyBorder="1" applyAlignment="1">
      <alignment horizontal="center" vertical="center"/>
    </xf>
    <xf numFmtId="164" fontId="3255" fillId="0" borderId="2" xfId="0" applyNumberFormat="1" applyFont="1" applyBorder="1" applyAlignment="1">
      <alignment horizontal="center" vertical="center"/>
    </xf>
    <xf numFmtId="164" fontId="3256" fillId="0" borderId="2" xfId="0" applyNumberFormat="1" applyFont="1" applyBorder="1" applyAlignment="1">
      <alignment horizontal="center" vertical="center" wrapText="1"/>
    </xf>
    <xf numFmtId="4" fontId="3257" fillId="0" borderId="2" xfId="0" applyNumberFormat="1" applyFont="1" applyBorder="1" applyAlignment="1">
      <alignment horizontal="center" vertical="center"/>
    </xf>
    <xf numFmtId="164" fontId="3258" fillId="0" borderId="2" xfId="0" applyNumberFormat="1" applyFont="1" applyBorder="1" applyAlignment="1">
      <alignment horizontal="center" vertical="center"/>
    </xf>
    <xf numFmtId="0" fontId="3259" fillId="0" borderId="2" xfId="0" applyFont="1" applyBorder="1" applyAlignment="1">
      <alignment horizontal="center" vertical="center" wrapText="1"/>
    </xf>
    <xf numFmtId="4" fontId="3260" fillId="0" borderId="2" xfId="0" applyNumberFormat="1" applyFont="1" applyBorder="1" applyAlignment="1">
      <alignment horizontal="center" vertical="center"/>
    </xf>
    <xf numFmtId="164" fontId="3261" fillId="0" borderId="2" xfId="0" applyNumberFormat="1" applyFont="1" applyBorder="1" applyAlignment="1">
      <alignment horizontal="center" vertical="center"/>
    </xf>
    <xf numFmtId="164" fontId="3262" fillId="0" borderId="2" xfId="0" applyNumberFormat="1" applyFont="1" applyBorder="1" applyAlignment="1">
      <alignment horizontal="center" vertical="center"/>
    </xf>
    <xf numFmtId="165" fontId="3263" fillId="0" borderId="2" xfId="0" applyNumberFormat="1" applyFont="1" applyBorder="1" applyAlignment="1">
      <alignment horizontal="center" vertical="center"/>
    </xf>
    <xf numFmtId="164" fontId="3264" fillId="0" borderId="2" xfId="0" applyNumberFormat="1" applyFont="1" applyBorder="1" applyAlignment="1">
      <alignment horizontal="center" vertical="center"/>
    </xf>
    <xf numFmtId="164" fontId="3265" fillId="0" borderId="2" xfId="0" applyNumberFormat="1" applyFont="1" applyBorder="1" applyAlignment="1">
      <alignment horizontal="center" vertical="center" wrapText="1"/>
    </xf>
    <xf numFmtId="4" fontId="3266" fillId="0" borderId="2" xfId="0" applyNumberFormat="1" applyFont="1" applyBorder="1" applyAlignment="1">
      <alignment horizontal="center" vertical="center"/>
    </xf>
    <xf numFmtId="164" fontId="3267" fillId="0" borderId="2" xfId="0" applyNumberFormat="1" applyFont="1" applyBorder="1" applyAlignment="1">
      <alignment horizontal="center" vertical="center"/>
    </xf>
    <xf numFmtId="0" fontId="3268" fillId="0" borderId="2" xfId="0" applyFont="1" applyBorder="1" applyAlignment="1">
      <alignment horizontal="center" vertical="center" wrapText="1"/>
    </xf>
    <xf numFmtId="4" fontId="3269" fillId="0" borderId="2" xfId="0" applyNumberFormat="1" applyFont="1" applyBorder="1" applyAlignment="1">
      <alignment horizontal="center" vertical="center"/>
    </xf>
    <xf numFmtId="164" fontId="3270" fillId="0" borderId="2" xfId="0" applyNumberFormat="1" applyFont="1" applyBorder="1" applyAlignment="1">
      <alignment horizontal="center" vertical="center"/>
    </xf>
    <xf numFmtId="164" fontId="3271" fillId="0" borderId="2" xfId="0" applyNumberFormat="1" applyFont="1" applyBorder="1" applyAlignment="1">
      <alignment horizontal="center" vertical="center"/>
    </xf>
    <xf numFmtId="165" fontId="3272" fillId="0" borderId="2" xfId="0" applyNumberFormat="1" applyFont="1" applyBorder="1" applyAlignment="1">
      <alignment horizontal="center" vertical="center"/>
    </xf>
    <xf numFmtId="164" fontId="3273" fillId="0" borderId="2" xfId="0" applyNumberFormat="1" applyFont="1" applyBorder="1" applyAlignment="1">
      <alignment horizontal="center" vertical="center"/>
    </xf>
    <xf numFmtId="164" fontId="3274" fillId="0" borderId="2" xfId="0" applyNumberFormat="1" applyFont="1" applyBorder="1" applyAlignment="1">
      <alignment horizontal="center" vertical="center" wrapText="1"/>
    </xf>
    <xf numFmtId="4" fontId="3275" fillId="0" borderId="2" xfId="0" applyNumberFormat="1" applyFont="1" applyBorder="1" applyAlignment="1">
      <alignment horizontal="center" vertical="center"/>
    </xf>
    <xf numFmtId="164" fontId="3276" fillId="0" borderId="2" xfId="0" applyNumberFormat="1" applyFont="1" applyBorder="1" applyAlignment="1">
      <alignment horizontal="center" vertical="center"/>
    </xf>
    <xf numFmtId="0" fontId="3277" fillId="0" borderId="2" xfId="0" applyFont="1" applyBorder="1" applyAlignment="1">
      <alignment horizontal="center" vertical="center" wrapText="1"/>
    </xf>
    <xf numFmtId="4" fontId="3278" fillId="0" borderId="2" xfId="0" applyNumberFormat="1" applyFont="1" applyBorder="1" applyAlignment="1">
      <alignment horizontal="center" vertical="center"/>
    </xf>
    <xf numFmtId="164" fontId="3279" fillId="0" borderId="2" xfId="0" applyNumberFormat="1" applyFont="1" applyBorder="1" applyAlignment="1">
      <alignment horizontal="center" vertical="center"/>
    </xf>
    <xf numFmtId="164" fontId="3280" fillId="0" borderId="2" xfId="0" applyNumberFormat="1" applyFont="1" applyBorder="1" applyAlignment="1">
      <alignment horizontal="center" vertical="center"/>
    </xf>
    <xf numFmtId="165" fontId="3281" fillId="0" borderId="2" xfId="0" applyNumberFormat="1" applyFont="1" applyBorder="1" applyAlignment="1">
      <alignment horizontal="center" vertical="center"/>
    </xf>
    <xf numFmtId="164" fontId="3282" fillId="0" borderId="2" xfId="0" applyNumberFormat="1" applyFont="1" applyBorder="1" applyAlignment="1">
      <alignment horizontal="center" vertical="center"/>
    </xf>
    <xf numFmtId="164" fontId="3283" fillId="0" borderId="2" xfId="0" applyNumberFormat="1" applyFont="1" applyBorder="1" applyAlignment="1">
      <alignment horizontal="center" vertical="center" wrapText="1"/>
    </xf>
    <xf numFmtId="4" fontId="3284" fillId="0" borderId="2" xfId="0" applyNumberFormat="1" applyFont="1" applyBorder="1" applyAlignment="1">
      <alignment horizontal="center" vertical="center"/>
    </xf>
    <xf numFmtId="164" fontId="3285" fillId="0" borderId="2" xfId="0" applyNumberFormat="1" applyFont="1" applyBorder="1" applyAlignment="1">
      <alignment horizontal="center" vertical="center"/>
    </xf>
    <xf numFmtId="0" fontId="3286" fillId="0" borderId="2" xfId="0" applyFont="1" applyBorder="1" applyAlignment="1">
      <alignment horizontal="center" vertical="center" wrapText="1"/>
    </xf>
    <xf numFmtId="4" fontId="3287" fillId="0" borderId="2" xfId="0" applyNumberFormat="1" applyFont="1" applyBorder="1" applyAlignment="1">
      <alignment horizontal="center" vertical="center"/>
    </xf>
    <xf numFmtId="164" fontId="3288" fillId="0" borderId="2" xfId="0" applyNumberFormat="1" applyFont="1" applyBorder="1" applyAlignment="1">
      <alignment horizontal="center" vertical="center"/>
    </xf>
    <xf numFmtId="164" fontId="3289" fillId="0" borderId="2" xfId="0" applyNumberFormat="1" applyFont="1" applyBorder="1" applyAlignment="1">
      <alignment horizontal="center" vertical="center"/>
    </xf>
    <xf numFmtId="165" fontId="3290" fillId="0" borderId="2" xfId="0" applyNumberFormat="1" applyFont="1" applyBorder="1" applyAlignment="1">
      <alignment horizontal="center" vertical="center"/>
    </xf>
    <xf numFmtId="164" fontId="3291" fillId="0" borderId="2" xfId="0" applyNumberFormat="1" applyFont="1" applyBorder="1" applyAlignment="1">
      <alignment horizontal="center" vertical="center"/>
    </xf>
    <xf numFmtId="164" fontId="3292" fillId="0" borderId="2" xfId="0" applyNumberFormat="1" applyFont="1" applyBorder="1" applyAlignment="1">
      <alignment horizontal="center" vertical="center" wrapText="1"/>
    </xf>
    <xf numFmtId="4" fontId="3293" fillId="0" borderId="2" xfId="0" applyNumberFormat="1" applyFont="1" applyBorder="1" applyAlignment="1">
      <alignment horizontal="center" vertical="center"/>
    </xf>
    <xf numFmtId="164" fontId="3294" fillId="0" borderId="2" xfId="0" applyNumberFormat="1" applyFont="1" applyBorder="1" applyAlignment="1">
      <alignment horizontal="center" vertical="center"/>
    </xf>
    <xf numFmtId="0" fontId="3295" fillId="0" borderId="2" xfId="0" applyFont="1" applyBorder="1" applyAlignment="1">
      <alignment horizontal="center" vertical="center" wrapText="1"/>
    </xf>
    <xf numFmtId="4" fontId="3296" fillId="0" borderId="2" xfId="0" applyNumberFormat="1" applyFont="1" applyBorder="1" applyAlignment="1">
      <alignment horizontal="center" vertical="center"/>
    </xf>
    <xf numFmtId="164" fontId="3297" fillId="0" borderId="2" xfId="0" applyNumberFormat="1" applyFont="1" applyBorder="1" applyAlignment="1">
      <alignment horizontal="center" vertical="center"/>
    </xf>
    <xf numFmtId="164" fontId="3298" fillId="0" borderId="2" xfId="0" applyNumberFormat="1" applyFont="1" applyBorder="1" applyAlignment="1">
      <alignment horizontal="center" vertical="center"/>
    </xf>
    <xf numFmtId="165" fontId="3299" fillId="0" borderId="2" xfId="0" applyNumberFormat="1" applyFont="1" applyBorder="1" applyAlignment="1">
      <alignment horizontal="center" vertical="center"/>
    </xf>
    <xf numFmtId="164" fontId="3300" fillId="0" borderId="2" xfId="0" applyNumberFormat="1" applyFont="1" applyBorder="1" applyAlignment="1">
      <alignment horizontal="center" vertical="center"/>
    </xf>
    <xf numFmtId="164" fontId="3301" fillId="0" borderId="2" xfId="0" applyNumberFormat="1" applyFont="1" applyBorder="1" applyAlignment="1">
      <alignment horizontal="center" vertical="center" wrapText="1"/>
    </xf>
    <xf numFmtId="4" fontId="3302" fillId="0" borderId="2" xfId="0" applyNumberFormat="1" applyFont="1" applyBorder="1" applyAlignment="1">
      <alignment horizontal="center" vertical="center"/>
    </xf>
    <xf numFmtId="164" fontId="3303" fillId="0" borderId="2" xfId="0" applyNumberFormat="1" applyFont="1" applyBorder="1" applyAlignment="1">
      <alignment horizontal="center" vertical="center"/>
    </xf>
    <xf numFmtId="0" fontId="3304" fillId="0" borderId="2" xfId="0" applyFont="1" applyBorder="1" applyAlignment="1">
      <alignment horizontal="center" vertical="center" wrapText="1"/>
    </xf>
    <xf numFmtId="4" fontId="3305" fillId="0" borderId="2" xfId="0" applyNumberFormat="1" applyFont="1" applyBorder="1" applyAlignment="1">
      <alignment horizontal="center" vertical="center"/>
    </xf>
    <xf numFmtId="164" fontId="3306" fillId="0" borderId="2" xfId="0" applyNumberFormat="1" applyFont="1" applyBorder="1" applyAlignment="1">
      <alignment horizontal="center" vertical="center"/>
    </xf>
    <xf numFmtId="164" fontId="3307" fillId="0" borderId="2" xfId="0" applyNumberFormat="1" applyFont="1" applyBorder="1" applyAlignment="1">
      <alignment horizontal="center" vertical="center"/>
    </xf>
    <xf numFmtId="165" fontId="3308" fillId="0" borderId="2" xfId="0" applyNumberFormat="1" applyFont="1" applyBorder="1" applyAlignment="1">
      <alignment horizontal="center" vertical="center"/>
    </xf>
    <xf numFmtId="164" fontId="3309" fillId="0" borderId="2" xfId="0" applyNumberFormat="1" applyFont="1" applyBorder="1" applyAlignment="1">
      <alignment horizontal="center" vertical="center"/>
    </xf>
    <xf numFmtId="164" fontId="3310" fillId="0" borderId="2" xfId="0" applyNumberFormat="1" applyFont="1" applyBorder="1" applyAlignment="1">
      <alignment horizontal="center" vertical="center" wrapText="1"/>
    </xf>
    <xf numFmtId="4" fontId="3311" fillId="0" borderId="2" xfId="0" applyNumberFormat="1" applyFont="1" applyBorder="1" applyAlignment="1">
      <alignment horizontal="center" vertical="center"/>
    </xf>
    <xf numFmtId="164" fontId="3312" fillId="0" borderId="2" xfId="0" applyNumberFormat="1" applyFont="1" applyBorder="1" applyAlignment="1">
      <alignment horizontal="center" vertical="center"/>
    </xf>
    <xf numFmtId="0" fontId="3313" fillId="0" borderId="2" xfId="0" applyFont="1" applyBorder="1" applyAlignment="1">
      <alignment horizontal="center" vertical="center" wrapText="1"/>
    </xf>
    <xf numFmtId="4" fontId="3314" fillId="0" borderId="2" xfId="0" applyNumberFormat="1" applyFont="1" applyBorder="1" applyAlignment="1">
      <alignment horizontal="center" vertical="center"/>
    </xf>
    <xf numFmtId="164" fontId="3315" fillId="0" borderId="2" xfId="0" applyNumberFormat="1" applyFont="1" applyBorder="1" applyAlignment="1">
      <alignment horizontal="center" vertical="center"/>
    </xf>
    <xf numFmtId="164" fontId="3316" fillId="0" borderId="2" xfId="0" applyNumberFormat="1" applyFont="1" applyBorder="1" applyAlignment="1">
      <alignment horizontal="center" vertical="center"/>
    </xf>
    <xf numFmtId="165" fontId="3317" fillId="0" borderId="2" xfId="0" applyNumberFormat="1" applyFont="1" applyBorder="1" applyAlignment="1">
      <alignment horizontal="center" vertical="center"/>
    </xf>
    <xf numFmtId="164" fontId="3318" fillId="0" borderId="2" xfId="0" applyNumberFormat="1" applyFont="1" applyBorder="1" applyAlignment="1">
      <alignment horizontal="center" vertical="center"/>
    </xf>
    <xf numFmtId="164" fontId="3319" fillId="0" borderId="2" xfId="0" applyNumberFormat="1" applyFont="1" applyBorder="1" applyAlignment="1">
      <alignment horizontal="center" vertical="center" wrapText="1"/>
    </xf>
    <xf numFmtId="4" fontId="3320" fillId="0" borderId="2" xfId="0" applyNumberFormat="1" applyFont="1" applyBorder="1" applyAlignment="1">
      <alignment horizontal="center" vertical="center"/>
    </xf>
    <xf numFmtId="164" fontId="3321" fillId="0" borderId="2" xfId="0" applyNumberFormat="1" applyFont="1" applyBorder="1" applyAlignment="1">
      <alignment horizontal="center" vertical="center"/>
    </xf>
    <xf numFmtId="0" fontId="3322" fillId="0" borderId="2" xfId="0" applyFont="1" applyBorder="1" applyAlignment="1">
      <alignment horizontal="center" vertical="center" wrapText="1"/>
    </xf>
    <xf numFmtId="4" fontId="3323" fillId="0" borderId="2" xfId="0" applyNumberFormat="1" applyFont="1" applyBorder="1" applyAlignment="1">
      <alignment horizontal="center" vertical="center"/>
    </xf>
    <xf numFmtId="164" fontId="3324" fillId="0" borderId="2" xfId="0" applyNumberFormat="1" applyFont="1" applyBorder="1" applyAlignment="1">
      <alignment horizontal="center" vertical="center"/>
    </xf>
    <xf numFmtId="164" fontId="3325" fillId="0" borderId="2" xfId="0" applyNumberFormat="1" applyFont="1" applyBorder="1" applyAlignment="1">
      <alignment horizontal="center" vertical="center"/>
    </xf>
    <xf numFmtId="165" fontId="3326" fillId="0" borderId="2" xfId="0" applyNumberFormat="1" applyFont="1" applyBorder="1" applyAlignment="1">
      <alignment horizontal="center" vertical="center"/>
    </xf>
    <xf numFmtId="164" fontId="3327" fillId="0" borderId="2" xfId="0" applyNumberFormat="1" applyFont="1" applyBorder="1" applyAlignment="1">
      <alignment horizontal="center" vertical="center"/>
    </xf>
    <xf numFmtId="164" fontId="3328" fillId="0" borderId="2" xfId="0" applyNumberFormat="1" applyFont="1" applyBorder="1" applyAlignment="1">
      <alignment horizontal="center" vertical="center" wrapText="1"/>
    </xf>
    <xf numFmtId="4" fontId="3329" fillId="0" borderId="2" xfId="0" applyNumberFormat="1" applyFont="1" applyBorder="1" applyAlignment="1">
      <alignment horizontal="center" vertical="center"/>
    </xf>
    <xf numFmtId="164" fontId="3330" fillId="0" borderId="2" xfId="0" applyNumberFormat="1" applyFont="1" applyBorder="1" applyAlignment="1">
      <alignment horizontal="center" vertical="center"/>
    </xf>
    <xf numFmtId="0" fontId="3331" fillId="0" borderId="2" xfId="0" applyFont="1" applyBorder="1" applyAlignment="1">
      <alignment horizontal="center" vertical="center" wrapText="1"/>
    </xf>
    <xf numFmtId="4" fontId="3332" fillId="0" borderId="2" xfId="0" applyNumberFormat="1" applyFont="1" applyBorder="1" applyAlignment="1">
      <alignment horizontal="center" vertical="center"/>
    </xf>
    <xf numFmtId="164" fontId="3333" fillId="0" borderId="2" xfId="0" applyNumberFormat="1" applyFont="1" applyBorder="1" applyAlignment="1">
      <alignment horizontal="center" vertical="center"/>
    </xf>
    <xf numFmtId="164" fontId="3334" fillId="0" borderId="2" xfId="0" applyNumberFormat="1" applyFont="1" applyBorder="1" applyAlignment="1">
      <alignment horizontal="center" vertical="center"/>
    </xf>
    <xf numFmtId="165" fontId="3335" fillId="0" borderId="2" xfId="0" applyNumberFormat="1" applyFont="1" applyBorder="1" applyAlignment="1">
      <alignment horizontal="center" vertical="center"/>
    </xf>
    <xf numFmtId="164" fontId="3336" fillId="0" borderId="2" xfId="0" applyNumberFormat="1" applyFont="1" applyBorder="1" applyAlignment="1">
      <alignment horizontal="center" vertical="center"/>
    </xf>
    <xf numFmtId="164" fontId="3337" fillId="0" borderId="2" xfId="0" applyNumberFormat="1" applyFont="1" applyBorder="1" applyAlignment="1">
      <alignment horizontal="center" vertical="center" wrapText="1"/>
    </xf>
    <xf numFmtId="4" fontId="3338" fillId="0" borderId="2" xfId="0" applyNumberFormat="1" applyFont="1" applyBorder="1" applyAlignment="1">
      <alignment horizontal="center" vertical="center"/>
    </xf>
    <xf numFmtId="164" fontId="3339" fillId="0" borderId="2" xfId="0" applyNumberFormat="1" applyFont="1" applyBorder="1" applyAlignment="1">
      <alignment horizontal="center" vertical="center"/>
    </xf>
    <xf numFmtId="0" fontId="3340" fillId="0" borderId="2" xfId="0" applyFont="1" applyBorder="1" applyAlignment="1">
      <alignment horizontal="center" vertical="center" wrapText="1"/>
    </xf>
    <xf numFmtId="4" fontId="3341" fillId="0" borderId="2" xfId="0" applyNumberFormat="1" applyFont="1" applyBorder="1" applyAlignment="1">
      <alignment horizontal="center" vertical="center"/>
    </xf>
    <xf numFmtId="164" fontId="3342" fillId="0" borderId="2" xfId="0" applyNumberFormat="1" applyFont="1" applyBorder="1" applyAlignment="1">
      <alignment horizontal="center" vertical="center"/>
    </xf>
    <xf numFmtId="164" fontId="3343" fillId="0" borderId="2" xfId="0" applyNumberFormat="1" applyFont="1" applyBorder="1" applyAlignment="1">
      <alignment horizontal="center" vertical="center"/>
    </xf>
    <xf numFmtId="165" fontId="3344" fillId="0" borderId="2" xfId="0" applyNumberFormat="1" applyFont="1" applyBorder="1" applyAlignment="1">
      <alignment horizontal="center" vertical="center"/>
    </xf>
    <xf numFmtId="164" fontId="3345" fillId="0" borderId="2" xfId="0" applyNumberFormat="1" applyFont="1" applyBorder="1" applyAlignment="1">
      <alignment horizontal="center" vertical="center"/>
    </xf>
    <xf numFmtId="164" fontId="3346" fillId="0" borderId="2" xfId="0" applyNumberFormat="1" applyFont="1" applyBorder="1" applyAlignment="1">
      <alignment horizontal="center" vertical="center" wrapText="1"/>
    </xf>
    <xf numFmtId="4" fontId="3347" fillId="0" borderId="2" xfId="0" applyNumberFormat="1" applyFont="1" applyBorder="1" applyAlignment="1">
      <alignment horizontal="center" vertical="center"/>
    </xf>
    <xf numFmtId="164" fontId="3348" fillId="0" borderId="2" xfId="0" applyNumberFormat="1" applyFont="1" applyBorder="1" applyAlignment="1">
      <alignment horizontal="center" vertical="center"/>
    </xf>
    <xf numFmtId="0" fontId="3349" fillId="0" borderId="2" xfId="0" applyFont="1" applyBorder="1" applyAlignment="1">
      <alignment horizontal="center" vertical="center" wrapText="1"/>
    </xf>
    <xf numFmtId="4" fontId="3350" fillId="0" borderId="2" xfId="0" applyNumberFormat="1" applyFont="1" applyBorder="1" applyAlignment="1">
      <alignment horizontal="center" vertical="center"/>
    </xf>
    <xf numFmtId="164" fontId="3351" fillId="0" borderId="2" xfId="0" applyNumberFormat="1" applyFont="1" applyBorder="1" applyAlignment="1">
      <alignment horizontal="center" vertical="center"/>
    </xf>
    <xf numFmtId="164" fontId="3352" fillId="0" borderId="2" xfId="0" applyNumberFormat="1" applyFont="1" applyBorder="1" applyAlignment="1">
      <alignment horizontal="center" vertical="center"/>
    </xf>
    <xf numFmtId="165" fontId="3353" fillId="0" borderId="2" xfId="0" applyNumberFormat="1" applyFont="1" applyBorder="1" applyAlignment="1">
      <alignment horizontal="center" vertical="center"/>
    </xf>
    <xf numFmtId="164" fontId="3354" fillId="0" borderId="2" xfId="0" applyNumberFormat="1" applyFont="1" applyBorder="1" applyAlignment="1">
      <alignment horizontal="center" vertical="center"/>
    </xf>
    <xf numFmtId="164" fontId="3355" fillId="0" borderId="2" xfId="0" applyNumberFormat="1" applyFont="1" applyBorder="1" applyAlignment="1">
      <alignment horizontal="center" vertical="center" wrapText="1"/>
    </xf>
    <xf numFmtId="4" fontId="3356" fillId="0" borderId="2" xfId="0" applyNumberFormat="1" applyFont="1" applyBorder="1" applyAlignment="1">
      <alignment horizontal="center" vertical="center"/>
    </xf>
    <xf numFmtId="164" fontId="3357" fillId="0" borderId="2" xfId="0" applyNumberFormat="1" applyFont="1" applyBorder="1" applyAlignment="1">
      <alignment horizontal="center" vertical="center"/>
    </xf>
    <xf numFmtId="0" fontId="3358" fillId="0" borderId="2" xfId="0" applyFont="1" applyBorder="1" applyAlignment="1">
      <alignment horizontal="center" vertical="center" wrapText="1"/>
    </xf>
    <xf numFmtId="4" fontId="3359" fillId="0" borderId="2" xfId="0" applyNumberFormat="1" applyFont="1" applyBorder="1" applyAlignment="1">
      <alignment horizontal="center" vertical="center"/>
    </xf>
    <xf numFmtId="164" fontId="3360" fillId="0" borderId="2" xfId="0" applyNumberFormat="1" applyFont="1" applyBorder="1" applyAlignment="1">
      <alignment horizontal="center" vertical="center"/>
    </xf>
    <xf numFmtId="164" fontId="3361" fillId="0" borderId="2" xfId="0" applyNumberFormat="1" applyFont="1" applyBorder="1" applyAlignment="1">
      <alignment horizontal="center" vertical="center"/>
    </xf>
    <xf numFmtId="165" fontId="3362" fillId="0" borderId="2" xfId="0" applyNumberFormat="1" applyFont="1" applyBorder="1" applyAlignment="1">
      <alignment horizontal="center" vertical="center"/>
    </xf>
    <xf numFmtId="164" fontId="3363" fillId="0" borderId="2" xfId="0" applyNumberFormat="1" applyFont="1" applyBorder="1" applyAlignment="1">
      <alignment horizontal="center" vertical="center"/>
    </xf>
    <xf numFmtId="164" fontId="3364" fillId="0" borderId="2" xfId="0" applyNumberFormat="1" applyFont="1" applyBorder="1" applyAlignment="1">
      <alignment horizontal="center" vertical="center" wrapText="1"/>
    </xf>
    <xf numFmtId="4" fontId="3365" fillId="0" borderId="2" xfId="0" applyNumberFormat="1" applyFont="1" applyBorder="1" applyAlignment="1">
      <alignment horizontal="center" vertical="center"/>
    </xf>
    <xf numFmtId="164" fontId="3366" fillId="0" borderId="2" xfId="0" applyNumberFormat="1" applyFont="1" applyBorder="1" applyAlignment="1">
      <alignment horizontal="center" vertical="center"/>
    </xf>
    <xf numFmtId="0" fontId="3367" fillId="0" borderId="2" xfId="0" applyFont="1" applyBorder="1" applyAlignment="1">
      <alignment horizontal="center" vertical="center" wrapText="1"/>
    </xf>
    <xf numFmtId="4" fontId="3368" fillId="0" borderId="2" xfId="0" applyNumberFormat="1" applyFont="1" applyBorder="1" applyAlignment="1">
      <alignment horizontal="center" vertical="center"/>
    </xf>
    <xf numFmtId="164" fontId="3369" fillId="0" borderId="2" xfId="0" applyNumberFormat="1" applyFont="1" applyBorder="1" applyAlignment="1">
      <alignment horizontal="center" vertical="center"/>
    </xf>
    <xf numFmtId="164" fontId="3370" fillId="0" borderId="2" xfId="0" applyNumberFormat="1" applyFont="1" applyBorder="1" applyAlignment="1">
      <alignment horizontal="center" vertical="center"/>
    </xf>
    <xf numFmtId="165" fontId="3371" fillId="0" borderId="2" xfId="0" applyNumberFormat="1" applyFont="1" applyBorder="1" applyAlignment="1">
      <alignment horizontal="center" vertical="center"/>
    </xf>
    <xf numFmtId="164" fontId="3372" fillId="0" borderId="2" xfId="0" applyNumberFormat="1" applyFont="1" applyBorder="1" applyAlignment="1">
      <alignment horizontal="center" vertical="center"/>
    </xf>
    <xf numFmtId="164" fontId="3373" fillId="0" borderId="2" xfId="0" applyNumberFormat="1" applyFont="1" applyBorder="1" applyAlignment="1">
      <alignment horizontal="center" vertical="center" wrapText="1"/>
    </xf>
    <xf numFmtId="4" fontId="3374" fillId="0" borderId="2" xfId="0" applyNumberFormat="1" applyFont="1" applyBorder="1" applyAlignment="1">
      <alignment horizontal="center" vertical="center"/>
    </xf>
    <xf numFmtId="164" fontId="3375" fillId="0" borderId="2" xfId="0" applyNumberFormat="1" applyFont="1" applyBorder="1" applyAlignment="1">
      <alignment horizontal="center" vertical="center"/>
    </xf>
    <xf numFmtId="0" fontId="3376" fillId="0" borderId="2" xfId="0" applyFont="1" applyBorder="1" applyAlignment="1">
      <alignment horizontal="center" vertical="center" wrapText="1"/>
    </xf>
    <xf numFmtId="4" fontId="3377" fillId="0" borderId="2" xfId="0" applyNumberFormat="1" applyFont="1" applyBorder="1" applyAlignment="1">
      <alignment horizontal="center" vertical="center"/>
    </xf>
    <xf numFmtId="164" fontId="3378" fillId="0" borderId="2" xfId="0" applyNumberFormat="1" applyFont="1" applyBorder="1" applyAlignment="1">
      <alignment horizontal="center" vertical="center"/>
    </xf>
    <xf numFmtId="164" fontId="3379" fillId="0" borderId="2" xfId="0" applyNumberFormat="1" applyFont="1" applyBorder="1" applyAlignment="1">
      <alignment horizontal="center" vertical="center"/>
    </xf>
    <xf numFmtId="165" fontId="3380" fillId="0" borderId="2" xfId="0" applyNumberFormat="1" applyFont="1" applyBorder="1" applyAlignment="1">
      <alignment horizontal="center" vertical="center"/>
    </xf>
    <xf numFmtId="164" fontId="3381" fillId="0" borderId="2" xfId="0" applyNumberFormat="1" applyFont="1" applyBorder="1" applyAlignment="1">
      <alignment horizontal="center" vertical="center"/>
    </xf>
    <xf numFmtId="164" fontId="3382" fillId="0" borderId="2" xfId="0" applyNumberFormat="1" applyFont="1" applyBorder="1" applyAlignment="1">
      <alignment horizontal="center" vertical="center" wrapText="1"/>
    </xf>
    <xf numFmtId="4" fontId="3383" fillId="0" borderId="2" xfId="0" applyNumberFormat="1" applyFont="1" applyBorder="1" applyAlignment="1">
      <alignment horizontal="center" vertical="center"/>
    </xf>
    <xf numFmtId="164" fontId="3384" fillId="0" borderId="2" xfId="0" applyNumberFormat="1" applyFont="1" applyBorder="1" applyAlignment="1">
      <alignment horizontal="center" vertical="center"/>
    </xf>
    <xf numFmtId="0" fontId="3385" fillId="0" borderId="2" xfId="0" applyFont="1" applyBorder="1" applyAlignment="1">
      <alignment horizontal="center" vertical="center" wrapText="1"/>
    </xf>
    <xf numFmtId="4" fontId="3386" fillId="0" borderId="2" xfId="0" applyNumberFormat="1" applyFont="1" applyBorder="1" applyAlignment="1">
      <alignment horizontal="center" vertical="center"/>
    </xf>
    <xf numFmtId="164" fontId="3387" fillId="0" borderId="2" xfId="0" applyNumberFormat="1" applyFont="1" applyBorder="1" applyAlignment="1">
      <alignment horizontal="center" vertical="center"/>
    </xf>
    <xf numFmtId="164" fontId="3388" fillId="0" borderId="2" xfId="0" applyNumberFormat="1" applyFont="1" applyBorder="1" applyAlignment="1">
      <alignment horizontal="center" vertical="center"/>
    </xf>
    <xf numFmtId="165" fontId="3389" fillId="0" borderId="2" xfId="0" applyNumberFormat="1" applyFont="1" applyBorder="1" applyAlignment="1">
      <alignment horizontal="center" vertical="center"/>
    </xf>
    <xf numFmtId="164" fontId="3390" fillId="0" borderId="2" xfId="0" applyNumberFormat="1" applyFont="1" applyBorder="1" applyAlignment="1">
      <alignment horizontal="center" vertical="center"/>
    </xf>
    <xf numFmtId="164" fontId="3391" fillId="0" borderId="2" xfId="0" applyNumberFormat="1" applyFont="1" applyBorder="1" applyAlignment="1">
      <alignment horizontal="center" vertical="center" wrapText="1"/>
    </xf>
    <xf numFmtId="4" fontId="3392" fillId="0" borderId="2" xfId="0" applyNumberFormat="1" applyFont="1" applyBorder="1" applyAlignment="1">
      <alignment horizontal="center" vertical="center"/>
    </xf>
    <xf numFmtId="164" fontId="3393" fillId="0" borderId="2" xfId="0" applyNumberFormat="1" applyFont="1" applyBorder="1" applyAlignment="1">
      <alignment horizontal="center" vertical="center"/>
    </xf>
    <xf numFmtId="0" fontId="3394" fillId="0" borderId="2" xfId="0" applyFont="1" applyBorder="1" applyAlignment="1">
      <alignment horizontal="center" vertical="center" wrapText="1"/>
    </xf>
    <xf numFmtId="4" fontId="3395" fillId="0" borderId="2" xfId="0" applyNumberFormat="1" applyFont="1" applyBorder="1" applyAlignment="1">
      <alignment horizontal="center" vertical="center"/>
    </xf>
    <xf numFmtId="164" fontId="3396" fillId="0" borderId="2" xfId="0" applyNumberFormat="1" applyFont="1" applyBorder="1" applyAlignment="1">
      <alignment horizontal="center" vertical="center"/>
    </xf>
    <xf numFmtId="164" fontId="3397" fillId="0" borderId="2" xfId="0" applyNumberFormat="1" applyFont="1" applyBorder="1" applyAlignment="1">
      <alignment horizontal="center" vertical="center"/>
    </xf>
    <xf numFmtId="165" fontId="3398" fillId="0" borderId="2" xfId="0" applyNumberFormat="1" applyFont="1" applyBorder="1" applyAlignment="1">
      <alignment horizontal="center" vertical="center"/>
    </xf>
    <xf numFmtId="164" fontId="3399" fillId="0" borderId="2" xfId="0" applyNumberFormat="1" applyFont="1" applyBorder="1" applyAlignment="1">
      <alignment horizontal="center" vertical="center"/>
    </xf>
    <xf numFmtId="164" fontId="3400" fillId="0" borderId="2" xfId="0" applyNumberFormat="1" applyFont="1" applyBorder="1" applyAlignment="1">
      <alignment horizontal="center" vertical="center" wrapText="1"/>
    </xf>
    <xf numFmtId="4" fontId="3401" fillId="0" borderId="2" xfId="0" applyNumberFormat="1" applyFont="1" applyBorder="1" applyAlignment="1">
      <alignment horizontal="center" vertical="center"/>
    </xf>
    <xf numFmtId="164" fontId="3402" fillId="0" borderId="2" xfId="0" applyNumberFormat="1" applyFont="1" applyBorder="1" applyAlignment="1">
      <alignment horizontal="center" vertical="center"/>
    </xf>
    <xf numFmtId="0" fontId="3403" fillId="0" borderId="2" xfId="0" applyFont="1" applyBorder="1" applyAlignment="1">
      <alignment horizontal="center" vertical="center" wrapText="1"/>
    </xf>
    <xf numFmtId="4" fontId="3404" fillId="0" borderId="2" xfId="0" applyNumberFormat="1" applyFont="1" applyBorder="1" applyAlignment="1">
      <alignment horizontal="center" vertical="center"/>
    </xf>
    <xf numFmtId="164" fontId="3405" fillId="0" borderId="2" xfId="0" applyNumberFormat="1" applyFont="1" applyBorder="1" applyAlignment="1">
      <alignment horizontal="center" vertical="center"/>
    </xf>
    <xf numFmtId="164" fontId="3406" fillId="0" borderId="2" xfId="0" applyNumberFormat="1" applyFont="1" applyBorder="1" applyAlignment="1">
      <alignment horizontal="center" vertical="center"/>
    </xf>
    <xf numFmtId="165" fontId="3407" fillId="0" borderId="2" xfId="0" applyNumberFormat="1" applyFont="1" applyBorder="1" applyAlignment="1">
      <alignment horizontal="center" vertical="center"/>
    </xf>
    <xf numFmtId="164" fontId="3408" fillId="0" borderId="2" xfId="0" applyNumberFormat="1" applyFont="1" applyBorder="1" applyAlignment="1">
      <alignment horizontal="center" vertical="center"/>
    </xf>
    <xf numFmtId="164" fontId="3409" fillId="0" borderId="2" xfId="0" applyNumberFormat="1" applyFont="1" applyBorder="1" applyAlignment="1">
      <alignment horizontal="center" vertical="center" wrapText="1"/>
    </xf>
    <xf numFmtId="4" fontId="3410" fillId="0" borderId="2" xfId="0" applyNumberFormat="1" applyFont="1" applyBorder="1" applyAlignment="1">
      <alignment horizontal="center" vertical="center"/>
    </xf>
    <xf numFmtId="164" fontId="3411" fillId="0" borderId="2" xfId="0" applyNumberFormat="1" applyFont="1" applyBorder="1" applyAlignment="1">
      <alignment horizontal="center" vertical="center"/>
    </xf>
    <xf numFmtId="0" fontId="3412" fillId="0" borderId="2" xfId="0" applyFont="1" applyBorder="1" applyAlignment="1">
      <alignment horizontal="center" vertical="center" wrapText="1"/>
    </xf>
    <xf numFmtId="4" fontId="3413" fillId="0" borderId="2" xfId="0" applyNumberFormat="1" applyFont="1" applyBorder="1" applyAlignment="1">
      <alignment horizontal="center" vertical="center"/>
    </xf>
    <xf numFmtId="164" fontId="3414" fillId="0" borderId="2" xfId="0" applyNumberFormat="1" applyFont="1" applyBorder="1" applyAlignment="1">
      <alignment horizontal="center" vertical="center"/>
    </xf>
    <xf numFmtId="164" fontId="3415" fillId="0" borderId="2" xfId="0" applyNumberFormat="1" applyFont="1" applyBorder="1" applyAlignment="1">
      <alignment horizontal="center" vertical="center"/>
    </xf>
    <xf numFmtId="165" fontId="3416" fillId="0" borderId="2" xfId="0" applyNumberFormat="1" applyFont="1" applyBorder="1" applyAlignment="1">
      <alignment horizontal="center" vertical="center"/>
    </xf>
    <xf numFmtId="164" fontId="3417" fillId="0" borderId="2" xfId="0" applyNumberFormat="1" applyFont="1" applyBorder="1" applyAlignment="1">
      <alignment horizontal="center" vertical="center"/>
    </xf>
    <xf numFmtId="164" fontId="3418" fillId="0" borderId="2" xfId="0" applyNumberFormat="1" applyFont="1" applyBorder="1" applyAlignment="1">
      <alignment horizontal="center" vertical="center" wrapText="1"/>
    </xf>
    <xf numFmtId="4" fontId="3419" fillId="0" borderId="2" xfId="0" applyNumberFormat="1" applyFont="1" applyBorder="1" applyAlignment="1">
      <alignment horizontal="center" vertical="center"/>
    </xf>
    <xf numFmtId="164" fontId="3420" fillId="0" borderId="2" xfId="0" applyNumberFormat="1" applyFont="1" applyBorder="1" applyAlignment="1">
      <alignment horizontal="center" vertical="center"/>
    </xf>
    <xf numFmtId="0" fontId="3421" fillId="0" borderId="2" xfId="0" applyFont="1" applyBorder="1" applyAlignment="1">
      <alignment horizontal="center" vertical="center" wrapText="1"/>
    </xf>
    <xf numFmtId="4" fontId="3422" fillId="0" borderId="2" xfId="0" applyNumberFormat="1" applyFont="1" applyBorder="1" applyAlignment="1">
      <alignment horizontal="center" vertical="center"/>
    </xf>
    <xf numFmtId="164" fontId="3423" fillId="0" borderId="2" xfId="0" applyNumberFormat="1" applyFont="1" applyBorder="1" applyAlignment="1">
      <alignment horizontal="center" vertical="center"/>
    </xf>
    <xf numFmtId="164" fontId="3424" fillId="0" borderId="2" xfId="0" applyNumberFormat="1" applyFont="1" applyBorder="1" applyAlignment="1">
      <alignment horizontal="center" vertical="center"/>
    </xf>
    <xf numFmtId="165" fontId="3425" fillId="0" borderId="2" xfId="0" applyNumberFormat="1" applyFont="1" applyBorder="1" applyAlignment="1">
      <alignment horizontal="center" vertical="center"/>
    </xf>
    <xf numFmtId="164" fontId="3426" fillId="0" borderId="2" xfId="0" applyNumberFormat="1" applyFont="1" applyBorder="1" applyAlignment="1">
      <alignment horizontal="center" vertical="center"/>
    </xf>
    <xf numFmtId="164" fontId="3427" fillId="0" borderId="2" xfId="0" applyNumberFormat="1" applyFont="1" applyBorder="1" applyAlignment="1">
      <alignment horizontal="center" vertical="center" wrapText="1"/>
    </xf>
    <xf numFmtId="4" fontId="3428" fillId="0" borderId="2" xfId="0" applyNumberFormat="1" applyFont="1" applyBorder="1" applyAlignment="1">
      <alignment horizontal="center" vertical="center"/>
    </xf>
    <xf numFmtId="164" fontId="3429" fillId="0" borderId="2" xfId="0" applyNumberFormat="1" applyFont="1" applyBorder="1" applyAlignment="1">
      <alignment horizontal="center" vertical="center"/>
    </xf>
    <xf numFmtId="0" fontId="3430" fillId="0" borderId="2" xfId="0" applyFont="1" applyBorder="1" applyAlignment="1">
      <alignment horizontal="center" vertical="center" wrapText="1"/>
    </xf>
    <xf numFmtId="4" fontId="3431" fillId="0" borderId="2" xfId="0" applyNumberFormat="1" applyFont="1" applyBorder="1" applyAlignment="1">
      <alignment horizontal="center" vertical="center"/>
    </xf>
    <xf numFmtId="164" fontId="3432" fillId="0" borderId="2" xfId="0" applyNumberFormat="1" applyFont="1" applyBorder="1" applyAlignment="1">
      <alignment horizontal="center" vertical="center"/>
    </xf>
    <xf numFmtId="164" fontId="3433" fillId="0" borderId="2" xfId="0" applyNumberFormat="1" applyFont="1" applyBorder="1" applyAlignment="1">
      <alignment horizontal="center" vertical="center"/>
    </xf>
    <xf numFmtId="165" fontId="3434" fillId="0" borderId="2" xfId="0" applyNumberFormat="1" applyFont="1" applyBorder="1" applyAlignment="1">
      <alignment horizontal="center" vertical="center"/>
    </xf>
    <xf numFmtId="164" fontId="3435" fillId="0" borderId="2" xfId="0" applyNumberFormat="1" applyFont="1" applyBorder="1" applyAlignment="1">
      <alignment horizontal="center" vertical="center"/>
    </xf>
    <xf numFmtId="164" fontId="3436" fillId="0" borderId="2" xfId="0" applyNumberFormat="1" applyFont="1" applyBorder="1" applyAlignment="1">
      <alignment horizontal="center" vertical="center" wrapText="1"/>
    </xf>
    <xf numFmtId="4" fontId="3437" fillId="0" borderId="2" xfId="0" applyNumberFormat="1" applyFont="1" applyBorder="1" applyAlignment="1">
      <alignment horizontal="center" vertical="center"/>
    </xf>
    <xf numFmtId="164" fontId="3438" fillId="0" borderId="2" xfId="0" applyNumberFormat="1" applyFont="1" applyBorder="1" applyAlignment="1">
      <alignment horizontal="center" vertical="center"/>
    </xf>
    <xf numFmtId="0" fontId="3439" fillId="0" borderId="2" xfId="0" applyFont="1" applyBorder="1" applyAlignment="1">
      <alignment horizontal="center" vertical="center" wrapText="1"/>
    </xf>
    <xf numFmtId="4" fontId="3440" fillId="0" borderId="2" xfId="0" applyNumberFormat="1" applyFont="1" applyBorder="1" applyAlignment="1">
      <alignment horizontal="center" vertical="center"/>
    </xf>
    <xf numFmtId="164" fontId="3441" fillId="0" borderId="2" xfId="0" applyNumberFormat="1" applyFont="1" applyBorder="1" applyAlignment="1">
      <alignment horizontal="center" vertical="center"/>
    </xf>
    <xf numFmtId="164" fontId="3442" fillId="0" borderId="2" xfId="0" applyNumberFormat="1" applyFont="1" applyBorder="1" applyAlignment="1">
      <alignment horizontal="center" vertical="center"/>
    </xf>
    <xf numFmtId="165" fontId="3443" fillId="0" borderId="2" xfId="0" applyNumberFormat="1" applyFont="1" applyBorder="1" applyAlignment="1">
      <alignment horizontal="center" vertical="center"/>
    </xf>
    <xf numFmtId="164" fontId="3444" fillId="0" borderId="2" xfId="0" applyNumberFormat="1" applyFont="1" applyBorder="1" applyAlignment="1">
      <alignment horizontal="center" vertical="center"/>
    </xf>
    <xf numFmtId="164" fontId="3445" fillId="0" borderId="2" xfId="0" applyNumberFormat="1" applyFont="1" applyBorder="1" applyAlignment="1">
      <alignment horizontal="center" vertical="center" wrapText="1"/>
    </xf>
    <xf numFmtId="4" fontId="3446" fillId="0" borderId="2" xfId="0" applyNumberFormat="1" applyFont="1" applyBorder="1" applyAlignment="1">
      <alignment horizontal="center" vertical="center"/>
    </xf>
    <xf numFmtId="164" fontId="3447" fillId="0" borderId="2" xfId="0" applyNumberFormat="1" applyFont="1" applyBorder="1" applyAlignment="1">
      <alignment horizontal="center" vertical="center"/>
    </xf>
    <xf numFmtId="0" fontId="3448" fillId="0" borderId="2" xfId="0" applyFont="1" applyBorder="1" applyAlignment="1">
      <alignment horizontal="center" vertical="center" wrapText="1"/>
    </xf>
    <xf numFmtId="4" fontId="3449" fillId="0" borderId="2" xfId="0" applyNumberFormat="1" applyFont="1" applyBorder="1" applyAlignment="1">
      <alignment horizontal="center" vertical="center"/>
    </xf>
    <xf numFmtId="164" fontId="3450" fillId="0" borderId="2" xfId="0" applyNumberFormat="1" applyFont="1" applyBorder="1" applyAlignment="1">
      <alignment horizontal="center" vertical="center"/>
    </xf>
    <xf numFmtId="164" fontId="3451" fillId="0" borderId="2" xfId="0" applyNumberFormat="1" applyFont="1" applyBorder="1" applyAlignment="1">
      <alignment horizontal="center" vertical="center"/>
    </xf>
    <xf numFmtId="165" fontId="3452" fillId="0" borderId="2" xfId="0" applyNumberFormat="1" applyFont="1" applyBorder="1" applyAlignment="1">
      <alignment horizontal="center" vertical="center"/>
    </xf>
    <xf numFmtId="164" fontId="3453" fillId="0" borderId="2" xfId="0" applyNumberFormat="1" applyFont="1" applyBorder="1" applyAlignment="1">
      <alignment horizontal="center" vertical="center"/>
    </xf>
    <xf numFmtId="164" fontId="3454" fillId="0" borderId="2" xfId="0" applyNumberFormat="1" applyFont="1" applyBorder="1" applyAlignment="1">
      <alignment horizontal="center" vertical="center" wrapText="1"/>
    </xf>
    <xf numFmtId="4" fontId="3455" fillId="0" borderId="2" xfId="0" applyNumberFormat="1" applyFont="1" applyBorder="1" applyAlignment="1">
      <alignment horizontal="center" vertical="center"/>
    </xf>
    <xf numFmtId="164" fontId="3456" fillId="0" borderId="2" xfId="0" applyNumberFormat="1" applyFont="1" applyBorder="1" applyAlignment="1">
      <alignment horizontal="center" vertical="center"/>
    </xf>
    <xf numFmtId="0" fontId="3457" fillId="0" borderId="2" xfId="0" applyFont="1" applyBorder="1" applyAlignment="1">
      <alignment horizontal="center" vertical="center" wrapText="1"/>
    </xf>
    <xf numFmtId="4" fontId="3458" fillId="0" borderId="2" xfId="0" applyNumberFormat="1" applyFont="1" applyBorder="1" applyAlignment="1">
      <alignment horizontal="center" vertical="center"/>
    </xf>
    <xf numFmtId="164" fontId="3459" fillId="0" borderId="2" xfId="0" applyNumberFormat="1" applyFont="1" applyBorder="1" applyAlignment="1">
      <alignment horizontal="center" vertical="center"/>
    </xf>
    <xf numFmtId="164" fontId="3460" fillId="0" borderId="2" xfId="0" applyNumberFormat="1" applyFont="1" applyBorder="1" applyAlignment="1">
      <alignment horizontal="center" vertical="center"/>
    </xf>
    <xf numFmtId="165" fontId="3461" fillId="0" borderId="2" xfId="0" applyNumberFormat="1" applyFont="1" applyBorder="1" applyAlignment="1">
      <alignment horizontal="center" vertical="center"/>
    </xf>
    <xf numFmtId="164" fontId="3462" fillId="0" borderId="2" xfId="0" applyNumberFormat="1" applyFont="1" applyBorder="1" applyAlignment="1">
      <alignment horizontal="center" vertical="center"/>
    </xf>
    <xf numFmtId="164" fontId="3463" fillId="0" borderId="2" xfId="0" applyNumberFormat="1" applyFont="1" applyBorder="1" applyAlignment="1">
      <alignment horizontal="center" vertical="center" wrapText="1"/>
    </xf>
    <xf numFmtId="4" fontId="3464" fillId="0" borderId="2" xfId="0" applyNumberFormat="1" applyFont="1" applyBorder="1" applyAlignment="1">
      <alignment horizontal="center" vertical="center"/>
    </xf>
    <xf numFmtId="164" fontId="3465" fillId="0" borderId="2" xfId="0" applyNumberFormat="1" applyFont="1" applyBorder="1" applyAlignment="1">
      <alignment horizontal="center" vertical="center"/>
    </xf>
    <xf numFmtId="0" fontId="3466" fillId="0" borderId="2" xfId="0" applyFont="1" applyBorder="1" applyAlignment="1">
      <alignment horizontal="center" vertical="center" wrapText="1"/>
    </xf>
    <xf numFmtId="4" fontId="3467" fillId="0" borderId="2" xfId="0" applyNumberFormat="1" applyFont="1" applyBorder="1" applyAlignment="1">
      <alignment horizontal="center" vertical="center"/>
    </xf>
    <xf numFmtId="164" fontId="3468" fillId="0" borderId="2" xfId="0" applyNumberFormat="1" applyFont="1" applyBorder="1" applyAlignment="1">
      <alignment horizontal="center" vertical="center"/>
    </xf>
    <xf numFmtId="164" fontId="3469" fillId="0" borderId="2" xfId="0" applyNumberFormat="1" applyFont="1" applyBorder="1" applyAlignment="1">
      <alignment horizontal="center" vertical="center"/>
    </xf>
    <xf numFmtId="165" fontId="3470" fillId="0" borderId="2" xfId="0" applyNumberFormat="1" applyFont="1" applyBorder="1" applyAlignment="1">
      <alignment horizontal="center" vertical="center"/>
    </xf>
    <xf numFmtId="164" fontId="3471" fillId="0" borderId="2" xfId="0" applyNumberFormat="1" applyFont="1" applyBorder="1" applyAlignment="1">
      <alignment horizontal="center" vertical="center"/>
    </xf>
    <xf numFmtId="164" fontId="3472" fillId="0" borderId="2" xfId="0" applyNumberFormat="1" applyFont="1" applyBorder="1" applyAlignment="1">
      <alignment horizontal="center" vertical="center" wrapText="1"/>
    </xf>
    <xf numFmtId="4" fontId="3473" fillId="0" borderId="2" xfId="0" applyNumberFormat="1" applyFont="1" applyBorder="1" applyAlignment="1">
      <alignment horizontal="center" vertical="center"/>
    </xf>
    <xf numFmtId="164" fontId="3474" fillId="0" borderId="2" xfId="0" applyNumberFormat="1" applyFont="1" applyBorder="1" applyAlignment="1">
      <alignment horizontal="center" vertical="center"/>
    </xf>
    <xf numFmtId="0" fontId="3475" fillId="0" borderId="2" xfId="0" applyFont="1" applyBorder="1" applyAlignment="1">
      <alignment horizontal="center" vertical="center" wrapText="1"/>
    </xf>
    <xf numFmtId="4" fontId="3476" fillId="0" borderId="2" xfId="0" applyNumberFormat="1" applyFont="1" applyBorder="1" applyAlignment="1">
      <alignment horizontal="center" vertical="center"/>
    </xf>
    <xf numFmtId="164" fontId="3477" fillId="0" borderId="2" xfId="0" applyNumberFormat="1" applyFont="1" applyBorder="1" applyAlignment="1">
      <alignment horizontal="center" vertical="center"/>
    </xf>
    <xf numFmtId="164" fontId="3478" fillId="0" borderId="2" xfId="0" applyNumberFormat="1" applyFont="1" applyBorder="1" applyAlignment="1">
      <alignment horizontal="center" vertical="center"/>
    </xf>
    <xf numFmtId="165" fontId="3479" fillId="0" borderId="2" xfId="0" applyNumberFormat="1" applyFont="1" applyBorder="1" applyAlignment="1">
      <alignment horizontal="center" vertical="center"/>
    </xf>
    <xf numFmtId="164" fontId="3480" fillId="0" borderId="2" xfId="0" applyNumberFormat="1" applyFont="1" applyBorder="1" applyAlignment="1">
      <alignment horizontal="center" vertical="center"/>
    </xf>
    <xf numFmtId="164" fontId="3481" fillId="0" borderId="2" xfId="0" applyNumberFormat="1" applyFont="1" applyBorder="1" applyAlignment="1">
      <alignment horizontal="center" vertical="center" wrapText="1"/>
    </xf>
    <xf numFmtId="4" fontId="3482" fillId="0" borderId="2" xfId="0" applyNumberFormat="1" applyFont="1" applyBorder="1" applyAlignment="1">
      <alignment horizontal="center" vertical="center"/>
    </xf>
    <xf numFmtId="164" fontId="3483" fillId="0" borderId="2" xfId="0" applyNumberFormat="1" applyFont="1" applyBorder="1" applyAlignment="1">
      <alignment horizontal="center" vertical="center"/>
    </xf>
    <xf numFmtId="0" fontId="3484" fillId="0" borderId="2" xfId="0" applyFont="1" applyBorder="1" applyAlignment="1">
      <alignment horizontal="center" vertical="center" wrapText="1"/>
    </xf>
    <xf numFmtId="4" fontId="3485" fillId="0" borderId="2" xfId="0" applyNumberFormat="1" applyFont="1" applyBorder="1" applyAlignment="1">
      <alignment horizontal="center" vertical="center"/>
    </xf>
    <xf numFmtId="164" fontId="3486" fillId="0" borderId="2" xfId="0" applyNumberFormat="1" applyFont="1" applyBorder="1" applyAlignment="1">
      <alignment horizontal="center" vertical="center"/>
    </xf>
    <xf numFmtId="164" fontId="3487" fillId="0" borderId="2" xfId="0" applyNumberFormat="1" applyFont="1" applyBorder="1" applyAlignment="1">
      <alignment horizontal="center" vertical="center"/>
    </xf>
    <xf numFmtId="165" fontId="3488" fillId="0" borderId="2" xfId="0" applyNumberFormat="1" applyFont="1" applyBorder="1" applyAlignment="1">
      <alignment horizontal="center" vertical="center"/>
    </xf>
    <xf numFmtId="164" fontId="3489" fillId="0" borderId="2" xfId="0" applyNumberFormat="1" applyFont="1" applyBorder="1" applyAlignment="1">
      <alignment horizontal="center" vertical="center"/>
    </xf>
    <xf numFmtId="164" fontId="3490" fillId="0" borderId="2" xfId="0" applyNumberFormat="1" applyFont="1" applyBorder="1" applyAlignment="1">
      <alignment horizontal="center" vertical="center" wrapText="1"/>
    </xf>
    <xf numFmtId="4" fontId="3491" fillId="0" borderId="2" xfId="0" applyNumberFormat="1" applyFont="1" applyBorder="1" applyAlignment="1">
      <alignment horizontal="center" vertical="center"/>
    </xf>
    <xf numFmtId="164" fontId="3492" fillId="0" borderId="2" xfId="0" applyNumberFormat="1" applyFont="1" applyBorder="1" applyAlignment="1">
      <alignment horizontal="center" vertical="center"/>
    </xf>
    <xf numFmtId="0" fontId="3493" fillId="0" borderId="2" xfId="0" applyFont="1" applyBorder="1" applyAlignment="1">
      <alignment horizontal="center" vertical="center" wrapText="1"/>
    </xf>
    <xf numFmtId="4" fontId="3494" fillId="0" borderId="2" xfId="0" applyNumberFormat="1" applyFont="1" applyBorder="1" applyAlignment="1">
      <alignment horizontal="center" vertical="center"/>
    </xf>
    <xf numFmtId="164" fontId="3495" fillId="0" borderId="2" xfId="0" applyNumberFormat="1" applyFont="1" applyBorder="1" applyAlignment="1">
      <alignment horizontal="center" vertical="center"/>
    </xf>
    <xf numFmtId="164" fontId="3496" fillId="0" borderId="2" xfId="0" applyNumberFormat="1" applyFont="1" applyBorder="1" applyAlignment="1">
      <alignment horizontal="center" vertical="center"/>
    </xf>
    <xf numFmtId="165" fontId="3497" fillId="0" borderId="2" xfId="0" applyNumberFormat="1" applyFont="1" applyBorder="1" applyAlignment="1">
      <alignment horizontal="center" vertical="center"/>
    </xf>
    <xf numFmtId="164" fontId="3498" fillId="0" borderId="2" xfId="0" applyNumberFormat="1" applyFont="1" applyBorder="1" applyAlignment="1">
      <alignment horizontal="center" vertical="center"/>
    </xf>
    <xf numFmtId="164" fontId="3499" fillId="0" borderId="2" xfId="0" applyNumberFormat="1" applyFont="1" applyBorder="1" applyAlignment="1">
      <alignment horizontal="center" vertical="center" wrapText="1"/>
    </xf>
    <xf numFmtId="4" fontId="3500" fillId="0" borderId="2" xfId="0" applyNumberFormat="1" applyFont="1" applyBorder="1" applyAlignment="1">
      <alignment horizontal="center" vertical="center"/>
    </xf>
    <xf numFmtId="164" fontId="3501" fillId="0" borderId="2" xfId="0" applyNumberFormat="1" applyFont="1" applyBorder="1" applyAlignment="1">
      <alignment horizontal="center" vertical="center"/>
    </xf>
    <xf numFmtId="0" fontId="3502" fillId="0" borderId="2" xfId="0" applyFont="1" applyBorder="1" applyAlignment="1">
      <alignment horizontal="center" vertical="center" wrapText="1"/>
    </xf>
    <xf numFmtId="4" fontId="3503" fillId="0" borderId="2" xfId="0" applyNumberFormat="1" applyFont="1" applyBorder="1" applyAlignment="1">
      <alignment horizontal="center" vertical="center"/>
    </xf>
    <xf numFmtId="164" fontId="3504" fillId="0" borderId="2" xfId="0" applyNumberFormat="1" applyFont="1" applyBorder="1" applyAlignment="1">
      <alignment horizontal="center" vertical="center"/>
    </xf>
    <xf numFmtId="164" fontId="3505" fillId="0" borderId="2" xfId="0" applyNumberFormat="1" applyFont="1" applyBorder="1" applyAlignment="1">
      <alignment horizontal="center" vertical="center"/>
    </xf>
    <xf numFmtId="165" fontId="3506" fillId="0" borderId="2" xfId="0" applyNumberFormat="1" applyFont="1" applyBorder="1" applyAlignment="1">
      <alignment horizontal="center" vertical="center"/>
    </xf>
    <xf numFmtId="164" fontId="3507" fillId="0" borderId="2" xfId="0" applyNumberFormat="1" applyFont="1" applyBorder="1" applyAlignment="1">
      <alignment horizontal="center" vertical="center"/>
    </xf>
    <xf numFmtId="164" fontId="3508" fillId="0" borderId="2" xfId="0" applyNumberFormat="1" applyFont="1" applyBorder="1" applyAlignment="1">
      <alignment horizontal="center" vertical="center" wrapText="1"/>
    </xf>
    <xf numFmtId="4" fontId="3509" fillId="0" borderId="2" xfId="0" applyNumberFormat="1" applyFont="1" applyBorder="1" applyAlignment="1">
      <alignment horizontal="center" vertical="center"/>
    </xf>
    <xf numFmtId="164" fontId="3510" fillId="0" borderId="2" xfId="0" applyNumberFormat="1" applyFont="1" applyBorder="1" applyAlignment="1">
      <alignment horizontal="center" vertical="center"/>
    </xf>
    <xf numFmtId="0" fontId="3511" fillId="0" borderId="2" xfId="0" applyFont="1" applyBorder="1" applyAlignment="1">
      <alignment horizontal="center" vertical="center" wrapText="1"/>
    </xf>
    <xf numFmtId="4" fontId="3512" fillId="0" borderId="2" xfId="0" applyNumberFormat="1" applyFont="1" applyBorder="1" applyAlignment="1">
      <alignment horizontal="center" vertical="center"/>
    </xf>
    <xf numFmtId="164" fontId="3513" fillId="0" borderId="2" xfId="0" applyNumberFormat="1" applyFont="1" applyBorder="1" applyAlignment="1">
      <alignment horizontal="center" vertical="center"/>
    </xf>
    <xf numFmtId="164" fontId="3514" fillId="0" borderId="2" xfId="0" applyNumberFormat="1" applyFont="1" applyBorder="1" applyAlignment="1">
      <alignment horizontal="center" vertical="center"/>
    </xf>
    <xf numFmtId="165" fontId="3515" fillId="0" borderId="2" xfId="0" applyNumberFormat="1" applyFont="1" applyBorder="1" applyAlignment="1">
      <alignment horizontal="center" vertical="center"/>
    </xf>
    <xf numFmtId="164" fontId="3516" fillId="0" borderId="2" xfId="0" applyNumberFormat="1" applyFont="1" applyBorder="1" applyAlignment="1">
      <alignment horizontal="center" vertical="center"/>
    </xf>
    <xf numFmtId="164" fontId="3517" fillId="0" borderId="2" xfId="0" applyNumberFormat="1" applyFont="1" applyBorder="1" applyAlignment="1">
      <alignment horizontal="center" vertical="center" wrapText="1"/>
    </xf>
    <xf numFmtId="4" fontId="3518" fillId="0" borderId="2" xfId="0" applyNumberFormat="1" applyFont="1" applyBorder="1" applyAlignment="1">
      <alignment horizontal="center" vertical="center"/>
    </xf>
    <xf numFmtId="164" fontId="3519" fillId="0" borderId="2" xfId="0" applyNumberFormat="1" applyFont="1" applyBorder="1" applyAlignment="1">
      <alignment horizontal="center" vertical="center"/>
    </xf>
    <xf numFmtId="0" fontId="3520" fillId="0" borderId="2" xfId="0" applyFont="1" applyBorder="1" applyAlignment="1">
      <alignment horizontal="center" vertical="center" wrapText="1"/>
    </xf>
    <xf numFmtId="4" fontId="3521" fillId="0" borderId="2" xfId="0" applyNumberFormat="1" applyFont="1" applyBorder="1" applyAlignment="1">
      <alignment horizontal="center" vertical="center"/>
    </xf>
    <xf numFmtId="164" fontId="3522" fillId="0" borderId="2" xfId="0" applyNumberFormat="1" applyFont="1" applyBorder="1" applyAlignment="1">
      <alignment horizontal="center" vertical="center"/>
    </xf>
    <xf numFmtId="164" fontId="3523" fillId="0" borderId="2" xfId="0" applyNumberFormat="1" applyFont="1" applyBorder="1" applyAlignment="1">
      <alignment horizontal="center" vertical="center"/>
    </xf>
    <xf numFmtId="165" fontId="3524" fillId="0" borderId="2" xfId="0" applyNumberFormat="1" applyFont="1" applyBorder="1" applyAlignment="1">
      <alignment horizontal="center" vertical="center"/>
    </xf>
    <xf numFmtId="164" fontId="3525" fillId="0" borderId="2" xfId="0" applyNumberFormat="1" applyFont="1" applyBorder="1" applyAlignment="1">
      <alignment horizontal="center" vertical="center"/>
    </xf>
    <xf numFmtId="164" fontId="3526" fillId="0" borderId="2" xfId="0" applyNumberFormat="1" applyFont="1" applyBorder="1" applyAlignment="1">
      <alignment horizontal="center" vertical="center" wrapText="1"/>
    </xf>
    <xf numFmtId="4" fontId="3527" fillId="0" borderId="2" xfId="0" applyNumberFormat="1" applyFont="1" applyBorder="1" applyAlignment="1">
      <alignment horizontal="center" vertical="center"/>
    </xf>
    <xf numFmtId="164" fontId="3528" fillId="0" borderId="2" xfId="0" applyNumberFormat="1" applyFont="1" applyBorder="1" applyAlignment="1">
      <alignment horizontal="center" vertical="center"/>
    </xf>
    <xf numFmtId="0" fontId="3529" fillId="0" borderId="2" xfId="0" applyFont="1" applyBorder="1" applyAlignment="1">
      <alignment horizontal="center" vertical="center" wrapText="1"/>
    </xf>
    <xf numFmtId="4" fontId="3530" fillId="0" borderId="2" xfId="0" applyNumberFormat="1" applyFont="1" applyBorder="1" applyAlignment="1">
      <alignment horizontal="center" vertical="center"/>
    </xf>
    <xf numFmtId="164" fontId="3531" fillId="0" borderId="2" xfId="0" applyNumberFormat="1" applyFont="1" applyBorder="1" applyAlignment="1">
      <alignment horizontal="center" vertical="center"/>
    </xf>
    <xf numFmtId="164" fontId="3532" fillId="0" borderId="2" xfId="0" applyNumberFormat="1" applyFont="1" applyBorder="1" applyAlignment="1">
      <alignment horizontal="center" vertical="center"/>
    </xf>
    <xf numFmtId="165" fontId="3533" fillId="0" borderId="2" xfId="0" applyNumberFormat="1" applyFont="1" applyBorder="1" applyAlignment="1">
      <alignment horizontal="center" vertical="center"/>
    </xf>
    <xf numFmtId="164" fontId="3534" fillId="0" borderId="2" xfId="0" applyNumberFormat="1" applyFont="1" applyBorder="1" applyAlignment="1">
      <alignment horizontal="center" vertical="center"/>
    </xf>
    <xf numFmtId="164" fontId="3535" fillId="0" borderId="2" xfId="0" applyNumberFormat="1" applyFont="1" applyBorder="1" applyAlignment="1">
      <alignment horizontal="center" vertical="center" wrapText="1"/>
    </xf>
    <xf numFmtId="4" fontId="3536" fillId="0" borderId="2" xfId="0" applyNumberFormat="1" applyFont="1" applyBorder="1" applyAlignment="1">
      <alignment horizontal="center" vertical="center"/>
    </xf>
    <xf numFmtId="164" fontId="3537" fillId="0" borderId="2" xfId="0" applyNumberFormat="1" applyFont="1" applyBorder="1" applyAlignment="1">
      <alignment horizontal="center" vertical="center"/>
    </xf>
    <xf numFmtId="0" fontId="3538" fillId="0" borderId="2" xfId="0" applyFont="1" applyBorder="1" applyAlignment="1">
      <alignment horizontal="center" vertical="center" wrapText="1"/>
    </xf>
    <xf numFmtId="4" fontId="3539" fillId="0" borderId="2" xfId="0" applyNumberFormat="1" applyFont="1" applyBorder="1" applyAlignment="1">
      <alignment horizontal="center" vertical="center"/>
    </xf>
    <xf numFmtId="164" fontId="3540" fillId="0" borderId="2" xfId="0" applyNumberFormat="1" applyFont="1" applyBorder="1" applyAlignment="1">
      <alignment horizontal="center" vertical="center"/>
    </xf>
    <xf numFmtId="164" fontId="3541" fillId="0" borderId="2" xfId="0" applyNumberFormat="1" applyFont="1" applyBorder="1" applyAlignment="1">
      <alignment horizontal="center" vertical="center"/>
    </xf>
    <xf numFmtId="165" fontId="3542" fillId="0" borderId="2" xfId="0" applyNumberFormat="1" applyFont="1" applyBorder="1" applyAlignment="1">
      <alignment horizontal="center" vertical="center"/>
    </xf>
    <xf numFmtId="164" fontId="3543" fillId="0" borderId="2" xfId="0" applyNumberFormat="1" applyFont="1" applyBorder="1" applyAlignment="1">
      <alignment horizontal="center" vertical="center"/>
    </xf>
    <xf numFmtId="164" fontId="3544" fillId="0" borderId="2" xfId="0" applyNumberFormat="1" applyFont="1" applyBorder="1" applyAlignment="1">
      <alignment horizontal="center" vertical="center" wrapText="1"/>
    </xf>
    <xf numFmtId="4" fontId="3545" fillId="0" borderId="2" xfId="0" applyNumberFormat="1" applyFont="1" applyBorder="1" applyAlignment="1">
      <alignment horizontal="center" vertical="center"/>
    </xf>
    <xf numFmtId="164" fontId="3546" fillId="0" borderId="2" xfId="0" applyNumberFormat="1" applyFont="1" applyBorder="1" applyAlignment="1">
      <alignment horizontal="center" vertical="center"/>
    </xf>
    <xf numFmtId="0" fontId="3547" fillId="0" borderId="2" xfId="0" applyFont="1" applyBorder="1" applyAlignment="1">
      <alignment horizontal="center" vertical="center" wrapText="1"/>
    </xf>
    <xf numFmtId="4" fontId="3548" fillId="0" borderId="2" xfId="0" applyNumberFormat="1" applyFont="1" applyBorder="1" applyAlignment="1">
      <alignment horizontal="center" vertical="center"/>
    </xf>
    <xf numFmtId="164" fontId="3549" fillId="0" borderId="2" xfId="0" applyNumberFormat="1" applyFont="1" applyBorder="1" applyAlignment="1">
      <alignment horizontal="center" vertical="center"/>
    </xf>
    <xf numFmtId="164" fontId="3550" fillId="0" borderId="2" xfId="0" applyNumberFormat="1" applyFont="1" applyBorder="1" applyAlignment="1">
      <alignment horizontal="center" vertical="center"/>
    </xf>
    <xf numFmtId="165" fontId="3551" fillId="0" borderId="2" xfId="0" applyNumberFormat="1" applyFont="1" applyBorder="1" applyAlignment="1">
      <alignment horizontal="center" vertical="center"/>
    </xf>
    <xf numFmtId="164" fontId="3552" fillId="0" borderId="2" xfId="0" applyNumberFormat="1" applyFont="1" applyBorder="1" applyAlignment="1">
      <alignment horizontal="center" vertical="center"/>
    </xf>
    <xf numFmtId="164" fontId="3553" fillId="0" borderId="2" xfId="0" applyNumberFormat="1" applyFont="1" applyBorder="1" applyAlignment="1">
      <alignment horizontal="center" vertical="center" wrapText="1"/>
    </xf>
    <xf numFmtId="4" fontId="3554" fillId="0" borderId="2" xfId="0" applyNumberFormat="1" applyFont="1" applyBorder="1" applyAlignment="1">
      <alignment horizontal="center" vertical="center"/>
    </xf>
    <xf numFmtId="164" fontId="3555" fillId="0" borderId="2" xfId="0" applyNumberFormat="1" applyFont="1" applyBorder="1" applyAlignment="1">
      <alignment horizontal="center" vertical="center"/>
    </xf>
    <xf numFmtId="0" fontId="3556" fillId="2" borderId="2" xfId="0" applyNumberFormat="1" applyFont="1" applyFill="1" applyBorder="1" applyAlignment="1">
      <alignment horizontal="center" vertical="center" wrapText="1"/>
    </xf>
    <xf numFmtId="164" fontId="3556" fillId="2" borderId="2" xfId="0" applyNumberFormat="1" applyFont="1" applyFill="1" applyBorder="1" applyAlignment="1">
      <alignment horizontal="center" vertical="center" wrapText="1"/>
    </xf>
    <xf numFmtId="0" fontId="3557" fillId="0" borderId="2" xfId="0" applyFont="1" applyBorder="1" applyAlignment="1">
      <alignment horizontal="center" vertical="center" wrapText="1"/>
    </xf>
    <xf numFmtId="4" fontId="3558" fillId="0" borderId="2" xfId="0" applyNumberFormat="1" applyFont="1" applyBorder="1" applyAlignment="1">
      <alignment horizontal="center" vertical="center"/>
    </xf>
    <xf numFmtId="164" fontId="3559" fillId="0" borderId="2" xfId="0" applyNumberFormat="1" applyFont="1" applyBorder="1" applyAlignment="1">
      <alignment horizontal="center" vertical="center"/>
    </xf>
    <xf numFmtId="164" fontId="3560" fillId="0" borderId="2" xfId="0" applyNumberFormat="1" applyFont="1" applyBorder="1" applyAlignment="1">
      <alignment horizontal="center" vertical="center"/>
    </xf>
    <xf numFmtId="165" fontId="3561" fillId="0" borderId="2" xfId="0" applyNumberFormat="1" applyFont="1" applyBorder="1" applyAlignment="1">
      <alignment horizontal="center" vertical="center"/>
    </xf>
    <xf numFmtId="164" fontId="3562" fillId="0" borderId="2" xfId="0" applyNumberFormat="1" applyFont="1" applyBorder="1" applyAlignment="1">
      <alignment horizontal="center" vertical="center"/>
    </xf>
    <xf numFmtId="164" fontId="3563" fillId="0" borderId="2" xfId="0" applyNumberFormat="1" applyFont="1" applyBorder="1" applyAlignment="1">
      <alignment horizontal="center" vertical="center" wrapText="1"/>
    </xf>
    <xf numFmtId="4" fontId="3564" fillId="0" borderId="2" xfId="0" applyNumberFormat="1" applyFont="1" applyBorder="1" applyAlignment="1">
      <alignment horizontal="center" vertical="center"/>
    </xf>
    <xf numFmtId="164" fontId="3565" fillId="0" borderId="2" xfId="0" applyNumberFormat="1" applyFont="1" applyBorder="1" applyAlignment="1">
      <alignment horizontal="center" vertical="center"/>
    </xf>
    <xf numFmtId="0" fontId="3566" fillId="0" borderId="2" xfId="0" applyFont="1" applyBorder="1" applyAlignment="1">
      <alignment horizontal="center" vertical="center" wrapText="1"/>
    </xf>
    <xf numFmtId="4" fontId="3567" fillId="0" borderId="2" xfId="0" applyNumberFormat="1" applyFont="1" applyBorder="1" applyAlignment="1">
      <alignment horizontal="center" vertical="center"/>
    </xf>
    <xf numFmtId="164" fontId="3568" fillId="0" borderId="2" xfId="0" applyNumberFormat="1" applyFont="1" applyBorder="1" applyAlignment="1">
      <alignment horizontal="center" vertical="center"/>
    </xf>
    <xf numFmtId="164" fontId="3569" fillId="0" borderId="2" xfId="0" applyNumberFormat="1" applyFont="1" applyBorder="1" applyAlignment="1">
      <alignment horizontal="center" vertical="center"/>
    </xf>
    <xf numFmtId="165" fontId="3570" fillId="0" borderId="2" xfId="0" applyNumberFormat="1" applyFont="1" applyBorder="1" applyAlignment="1">
      <alignment horizontal="center" vertical="center"/>
    </xf>
    <xf numFmtId="164" fontId="3571" fillId="0" borderId="2" xfId="0" applyNumberFormat="1" applyFont="1" applyBorder="1" applyAlignment="1">
      <alignment horizontal="center" vertical="center"/>
    </xf>
    <xf numFmtId="164" fontId="3572" fillId="0" borderId="2" xfId="0" applyNumberFormat="1" applyFont="1" applyBorder="1" applyAlignment="1">
      <alignment horizontal="center" vertical="center" wrapText="1"/>
    </xf>
    <xf numFmtId="4" fontId="3573" fillId="0" borderId="2" xfId="0" applyNumberFormat="1" applyFont="1" applyBorder="1" applyAlignment="1">
      <alignment horizontal="center" vertical="center"/>
    </xf>
    <xf numFmtId="164" fontId="3574" fillId="0" borderId="2" xfId="0" applyNumberFormat="1" applyFont="1" applyBorder="1" applyAlignment="1">
      <alignment horizontal="center" vertical="center"/>
    </xf>
    <xf numFmtId="0" fontId="3575" fillId="0" borderId="2" xfId="0" applyFont="1" applyBorder="1" applyAlignment="1">
      <alignment horizontal="center" vertical="center" wrapText="1"/>
    </xf>
    <xf numFmtId="4" fontId="3576" fillId="0" borderId="2" xfId="0" applyNumberFormat="1" applyFont="1" applyBorder="1" applyAlignment="1">
      <alignment horizontal="center" vertical="center"/>
    </xf>
    <xf numFmtId="164" fontId="3577" fillId="0" borderId="2" xfId="0" applyNumberFormat="1" applyFont="1" applyBorder="1" applyAlignment="1">
      <alignment horizontal="center" vertical="center"/>
    </xf>
    <xf numFmtId="164" fontId="3578" fillId="0" borderId="2" xfId="0" applyNumberFormat="1" applyFont="1" applyBorder="1" applyAlignment="1">
      <alignment horizontal="center" vertical="center"/>
    </xf>
    <xf numFmtId="165" fontId="3579" fillId="0" borderId="2" xfId="0" applyNumberFormat="1" applyFont="1" applyBorder="1" applyAlignment="1">
      <alignment horizontal="center" vertical="center"/>
    </xf>
    <xf numFmtId="164" fontId="3580" fillId="0" borderId="2" xfId="0" applyNumberFormat="1" applyFont="1" applyBorder="1" applyAlignment="1">
      <alignment horizontal="center" vertical="center"/>
    </xf>
    <xf numFmtId="164" fontId="3581" fillId="0" borderId="2" xfId="0" applyNumberFormat="1" applyFont="1" applyBorder="1" applyAlignment="1">
      <alignment horizontal="center" vertical="center" wrapText="1"/>
    </xf>
    <xf numFmtId="4" fontId="3582" fillId="0" borderId="2" xfId="0" applyNumberFormat="1" applyFont="1" applyBorder="1" applyAlignment="1">
      <alignment horizontal="center" vertical="center"/>
    </xf>
    <xf numFmtId="164" fontId="3583" fillId="0" borderId="2" xfId="0" applyNumberFormat="1" applyFont="1" applyBorder="1" applyAlignment="1">
      <alignment horizontal="center" vertical="center"/>
    </xf>
    <xf numFmtId="0" fontId="3584" fillId="0" borderId="2" xfId="0" applyFont="1" applyBorder="1" applyAlignment="1">
      <alignment horizontal="center" vertical="center" wrapText="1"/>
    </xf>
    <xf numFmtId="4" fontId="3585" fillId="0" borderId="2" xfId="0" applyNumberFormat="1" applyFont="1" applyBorder="1" applyAlignment="1">
      <alignment horizontal="center" vertical="center"/>
    </xf>
    <xf numFmtId="164" fontId="3586" fillId="0" borderId="2" xfId="0" applyNumberFormat="1" applyFont="1" applyBorder="1" applyAlignment="1">
      <alignment horizontal="center" vertical="center"/>
    </xf>
    <xf numFmtId="164" fontId="3587" fillId="0" borderId="2" xfId="0" applyNumberFormat="1" applyFont="1" applyBorder="1" applyAlignment="1">
      <alignment horizontal="center" vertical="center"/>
    </xf>
    <xf numFmtId="165" fontId="3588" fillId="0" borderId="2" xfId="0" applyNumberFormat="1" applyFont="1" applyBorder="1" applyAlignment="1">
      <alignment horizontal="center" vertical="center"/>
    </xf>
    <xf numFmtId="164" fontId="3589" fillId="0" borderId="2" xfId="0" applyNumberFormat="1" applyFont="1" applyBorder="1" applyAlignment="1">
      <alignment horizontal="center" vertical="center"/>
    </xf>
    <xf numFmtId="164" fontId="3590" fillId="0" borderId="2" xfId="0" applyNumberFormat="1" applyFont="1" applyBorder="1" applyAlignment="1">
      <alignment horizontal="center" vertical="center" wrapText="1"/>
    </xf>
    <xf numFmtId="4" fontId="3591" fillId="0" borderId="2" xfId="0" applyNumberFormat="1" applyFont="1" applyBorder="1" applyAlignment="1">
      <alignment horizontal="center" vertical="center"/>
    </xf>
    <xf numFmtId="164" fontId="3592" fillId="0" borderId="2" xfId="0" applyNumberFormat="1" applyFont="1" applyBorder="1" applyAlignment="1">
      <alignment horizontal="center" vertical="center"/>
    </xf>
    <xf numFmtId="0" fontId="3593" fillId="0" borderId="2" xfId="0" applyFont="1" applyBorder="1" applyAlignment="1">
      <alignment horizontal="center" vertical="center" wrapText="1"/>
    </xf>
    <xf numFmtId="4" fontId="3594" fillId="0" borderId="2" xfId="0" applyNumberFormat="1" applyFont="1" applyBorder="1" applyAlignment="1">
      <alignment horizontal="center" vertical="center"/>
    </xf>
    <xf numFmtId="164" fontId="3595" fillId="0" borderId="2" xfId="0" applyNumberFormat="1" applyFont="1" applyBorder="1" applyAlignment="1">
      <alignment horizontal="center" vertical="center"/>
    </xf>
    <xf numFmtId="164" fontId="3596" fillId="0" borderId="2" xfId="0" applyNumberFormat="1" applyFont="1" applyBorder="1" applyAlignment="1">
      <alignment horizontal="center" vertical="center"/>
    </xf>
    <xf numFmtId="165" fontId="3597" fillId="0" borderId="2" xfId="0" applyNumberFormat="1" applyFont="1" applyBorder="1" applyAlignment="1">
      <alignment horizontal="center" vertical="center"/>
    </xf>
    <xf numFmtId="164" fontId="3598" fillId="0" borderId="2" xfId="0" applyNumberFormat="1" applyFont="1" applyBorder="1" applyAlignment="1">
      <alignment horizontal="center" vertical="center"/>
    </xf>
    <xf numFmtId="164" fontId="3599" fillId="0" borderId="2" xfId="0" applyNumberFormat="1" applyFont="1" applyBorder="1" applyAlignment="1">
      <alignment horizontal="center" vertical="center" wrapText="1"/>
    </xf>
    <xf numFmtId="4" fontId="3600" fillId="0" borderId="2" xfId="0" applyNumberFormat="1" applyFont="1" applyBorder="1" applyAlignment="1">
      <alignment horizontal="center" vertical="center"/>
    </xf>
    <xf numFmtId="164" fontId="3601" fillId="0" borderId="2" xfId="0" applyNumberFormat="1" applyFont="1" applyBorder="1" applyAlignment="1">
      <alignment horizontal="center" vertical="center"/>
    </xf>
    <xf numFmtId="0" fontId="3602" fillId="0" borderId="2" xfId="0" applyFont="1" applyBorder="1" applyAlignment="1">
      <alignment horizontal="center" vertical="center" wrapText="1"/>
    </xf>
    <xf numFmtId="4" fontId="3603" fillId="0" borderId="2" xfId="0" applyNumberFormat="1" applyFont="1" applyBorder="1" applyAlignment="1">
      <alignment horizontal="center" vertical="center"/>
    </xf>
    <xf numFmtId="164" fontId="3604" fillId="0" borderId="2" xfId="0" applyNumberFormat="1" applyFont="1" applyBorder="1" applyAlignment="1">
      <alignment horizontal="center" vertical="center"/>
    </xf>
    <xf numFmtId="164" fontId="3605" fillId="0" borderId="2" xfId="0" applyNumberFormat="1" applyFont="1" applyBorder="1" applyAlignment="1">
      <alignment horizontal="center" vertical="center"/>
    </xf>
    <xf numFmtId="165" fontId="3606" fillId="0" borderId="2" xfId="0" applyNumberFormat="1" applyFont="1" applyBorder="1" applyAlignment="1">
      <alignment horizontal="center" vertical="center"/>
    </xf>
    <xf numFmtId="164" fontId="3607" fillId="0" borderId="2" xfId="0" applyNumberFormat="1" applyFont="1" applyBorder="1" applyAlignment="1">
      <alignment horizontal="center" vertical="center"/>
    </xf>
    <xf numFmtId="164" fontId="3608" fillId="0" borderId="2" xfId="0" applyNumberFormat="1" applyFont="1" applyBorder="1" applyAlignment="1">
      <alignment horizontal="center" vertical="center" wrapText="1"/>
    </xf>
    <xf numFmtId="4" fontId="3609" fillId="0" borderId="2" xfId="0" applyNumberFormat="1" applyFont="1" applyBorder="1" applyAlignment="1">
      <alignment horizontal="center" vertical="center"/>
    </xf>
    <xf numFmtId="164" fontId="3610" fillId="0" borderId="2" xfId="0" applyNumberFormat="1" applyFont="1" applyBorder="1" applyAlignment="1">
      <alignment horizontal="center" vertical="center"/>
    </xf>
    <xf numFmtId="0" fontId="3611" fillId="0" borderId="2" xfId="0" applyFont="1" applyBorder="1" applyAlignment="1">
      <alignment horizontal="center" vertical="center" wrapText="1"/>
    </xf>
    <xf numFmtId="4" fontId="3612" fillId="0" borderId="2" xfId="0" applyNumberFormat="1" applyFont="1" applyBorder="1" applyAlignment="1">
      <alignment horizontal="center" vertical="center"/>
    </xf>
    <xf numFmtId="164" fontId="3613" fillId="0" borderId="2" xfId="0" applyNumberFormat="1" applyFont="1" applyBorder="1" applyAlignment="1">
      <alignment horizontal="center" vertical="center"/>
    </xf>
    <xf numFmtId="164" fontId="3614" fillId="0" borderId="2" xfId="0" applyNumberFormat="1" applyFont="1" applyBorder="1" applyAlignment="1">
      <alignment horizontal="center" vertical="center"/>
    </xf>
    <xf numFmtId="165" fontId="3615" fillId="0" borderId="2" xfId="0" applyNumberFormat="1" applyFont="1" applyBorder="1" applyAlignment="1">
      <alignment horizontal="center" vertical="center"/>
    </xf>
    <xf numFmtId="164" fontId="3616" fillId="0" borderId="2" xfId="0" applyNumberFormat="1" applyFont="1" applyBorder="1" applyAlignment="1">
      <alignment horizontal="center" vertical="center"/>
    </xf>
    <xf numFmtId="164" fontId="3617" fillId="0" borderId="2" xfId="0" applyNumberFormat="1" applyFont="1" applyBorder="1" applyAlignment="1">
      <alignment horizontal="center" vertical="center" wrapText="1"/>
    </xf>
    <xf numFmtId="4" fontId="3618" fillId="0" borderId="2" xfId="0" applyNumberFormat="1" applyFont="1" applyBorder="1" applyAlignment="1">
      <alignment horizontal="center" vertical="center"/>
    </xf>
    <xf numFmtId="164" fontId="3619" fillId="0" borderId="2" xfId="0" applyNumberFormat="1" applyFont="1" applyBorder="1" applyAlignment="1">
      <alignment horizontal="center" vertical="center"/>
    </xf>
    <xf numFmtId="0" fontId="3620" fillId="0" borderId="2" xfId="0" applyFont="1" applyBorder="1" applyAlignment="1">
      <alignment horizontal="center" vertical="center" wrapText="1"/>
    </xf>
    <xf numFmtId="4" fontId="3621" fillId="0" borderId="2" xfId="0" applyNumberFormat="1" applyFont="1" applyBorder="1" applyAlignment="1">
      <alignment horizontal="center" vertical="center"/>
    </xf>
    <xf numFmtId="164" fontId="3622" fillId="0" borderId="2" xfId="0" applyNumberFormat="1" applyFont="1" applyBorder="1" applyAlignment="1">
      <alignment horizontal="center" vertical="center"/>
    </xf>
    <xf numFmtId="164" fontId="3623" fillId="0" borderId="2" xfId="0" applyNumberFormat="1" applyFont="1" applyBorder="1" applyAlignment="1">
      <alignment horizontal="center" vertical="center"/>
    </xf>
    <xf numFmtId="165" fontId="3624" fillId="0" borderId="2" xfId="0" applyNumberFormat="1" applyFont="1" applyBorder="1" applyAlignment="1">
      <alignment horizontal="center" vertical="center"/>
    </xf>
    <xf numFmtId="164" fontId="3625" fillId="0" borderId="2" xfId="0" applyNumberFormat="1" applyFont="1" applyBorder="1" applyAlignment="1">
      <alignment horizontal="center" vertical="center"/>
    </xf>
    <xf numFmtId="164" fontId="3626" fillId="0" borderId="2" xfId="0" applyNumberFormat="1" applyFont="1" applyBorder="1" applyAlignment="1">
      <alignment horizontal="center" vertical="center" wrapText="1"/>
    </xf>
    <xf numFmtId="4" fontId="3627" fillId="0" borderId="2" xfId="0" applyNumberFormat="1" applyFont="1" applyBorder="1" applyAlignment="1">
      <alignment horizontal="center" vertical="center"/>
    </xf>
    <xf numFmtId="164" fontId="3628" fillId="0" borderId="2" xfId="0" applyNumberFormat="1" applyFont="1" applyBorder="1" applyAlignment="1">
      <alignment horizontal="center" vertical="center"/>
    </xf>
    <xf numFmtId="0" fontId="3629" fillId="0" borderId="2" xfId="0" applyFont="1" applyBorder="1" applyAlignment="1">
      <alignment horizontal="center" vertical="center" wrapText="1"/>
    </xf>
    <xf numFmtId="4" fontId="3630" fillId="0" borderId="2" xfId="0" applyNumberFormat="1" applyFont="1" applyBorder="1" applyAlignment="1">
      <alignment horizontal="center" vertical="center"/>
    </xf>
    <xf numFmtId="164" fontId="3631" fillId="0" borderId="2" xfId="0" applyNumberFormat="1" applyFont="1" applyBorder="1" applyAlignment="1">
      <alignment horizontal="center" vertical="center"/>
    </xf>
    <xf numFmtId="164" fontId="3632" fillId="0" borderId="2" xfId="0" applyNumberFormat="1" applyFont="1" applyBorder="1" applyAlignment="1">
      <alignment horizontal="center" vertical="center"/>
    </xf>
    <xf numFmtId="165" fontId="3633" fillId="0" borderId="2" xfId="0" applyNumberFormat="1" applyFont="1" applyBorder="1" applyAlignment="1">
      <alignment horizontal="center" vertical="center"/>
    </xf>
    <xf numFmtId="164" fontId="3634" fillId="0" borderId="2" xfId="0" applyNumberFormat="1" applyFont="1" applyBorder="1" applyAlignment="1">
      <alignment horizontal="center" vertical="center"/>
    </xf>
    <xf numFmtId="164" fontId="3635" fillId="0" borderId="2" xfId="0" applyNumberFormat="1" applyFont="1" applyBorder="1" applyAlignment="1">
      <alignment horizontal="center" vertical="center" wrapText="1"/>
    </xf>
    <xf numFmtId="4" fontId="3636" fillId="0" borderId="2" xfId="0" applyNumberFormat="1" applyFont="1" applyBorder="1" applyAlignment="1">
      <alignment horizontal="center" vertical="center"/>
    </xf>
    <xf numFmtId="164" fontId="3637" fillId="0" borderId="2" xfId="0" applyNumberFormat="1" applyFont="1" applyBorder="1" applyAlignment="1">
      <alignment horizontal="center" vertical="center"/>
    </xf>
    <xf numFmtId="0" fontId="3638" fillId="2" borderId="2" xfId="0" applyNumberFormat="1" applyFont="1" applyFill="1" applyBorder="1" applyAlignment="1">
      <alignment horizontal="center" vertical="center" wrapText="1"/>
    </xf>
    <xf numFmtId="164" fontId="3638" fillId="2" borderId="2" xfId="0" applyNumberFormat="1" applyFont="1" applyFill="1" applyBorder="1" applyAlignment="1">
      <alignment horizontal="center" vertical="center" wrapText="1"/>
    </xf>
    <xf numFmtId="0" fontId="3639" fillId="0" borderId="2" xfId="0" applyFont="1" applyBorder="1" applyAlignment="1">
      <alignment horizontal="center" vertical="center" wrapText="1"/>
    </xf>
    <xf numFmtId="4" fontId="3640" fillId="0" borderId="2" xfId="0" applyNumberFormat="1" applyFont="1" applyBorder="1" applyAlignment="1">
      <alignment horizontal="center" vertical="center"/>
    </xf>
    <xf numFmtId="164" fontId="3641" fillId="0" borderId="2" xfId="0" applyNumberFormat="1" applyFont="1" applyBorder="1" applyAlignment="1">
      <alignment horizontal="center" vertical="center"/>
    </xf>
    <xf numFmtId="164" fontId="3642" fillId="0" borderId="2" xfId="0" applyNumberFormat="1" applyFont="1" applyBorder="1" applyAlignment="1">
      <alignment horizontal="center" vertical="center"/>
    </xf>
    <xf numFmtId="165" fontId="3643" fillId="0" borderId="2" xfId="0" applyNumberFormat="1" applyFont="1" applyBorder="1" applyAlignment="1">
      <alignment horizontal="center" vertical="center"/>
    </xf>
    <xf numFmtId="164" fontId="3644" fillId="0" borderId="2" xfId="0" applyNumberFormat="1" applyFont="1" applyBorder="1" applyAlignment="1">
      <alignment horizontal="center" vertical="center"/>
    </xf>
    <xf numFmtId="164" fontId="3645" fillId="0" borderId="2" xfId="0" applyNumberFormat="1" applyFont="1" applyBorder="1" applyAlignment="1">
      <alignment horizontal="center" vertical="center" wrapText="1"/>
    </xf>
    <xf numFmtId="4" fontId="3646" fillId="0" borderId="2" xfId="0" applyNumberFormat="1" applyFont="1" applyBorder="1" applyAlignment="1">
      <alignment horizontal="center" vertical="center"/>
    </xf>
    <xf numFmtId="164" fontId="3647" fillId="0" borderId="2" xfId="0" applyNumberFormat="1" applyFont="1" applyBorder="1" applyAlignment="1">
      <alignment horizontal="center" vertical="center"/>
    </xf>
    <xf numFmtId="0" fontId="3648" fillId="0" borderId="2" xfId="0" applyFont="1" applyBorder="1" applyAlignment="1">
      <alignment horizontal="center" vertical="center" wrapText="1"/>
    </xf>
    <xf numFmtId="4" fontId="3649" fillId="0" borderId="2" xfId="0" applyNumberFormat="1" applyFont="1" applyBorder="1" applyAlignment="1">
      <alignment horizontal="center" vertical="center"/>
    </xf>
    <xf numFmtId="164" fontId="3650" fillId="0" borderId="2" xfId="0" applyNumberFormat="1" applyFont="1" applyBorder="1" applyAlignment="1">
      <alignment horizontal="center" vertical="center"/>
    </xf>
    <xf numFmtId="164" fontId="3651" fillId="0" borderId="2" xfId="0" applyNumberFormat="1" applyFont="1" applyBorder="1" applyAlignment="1">
      <alignment horizontal="center" vertical="center"/>
    </xf>
    <xf numFmtId="165" fontId="3652" fillId="0" borderId="2" xfId="0" applyNumberFormat="1" applyFont="1" applyBorder="1" applyAlignment="1">
      <alignment horizontal="center" vertical="center"/>
    </xf>
    <xf numFmtId="164" fontId="3653" fillId="0" borderId="2" xfId="0" applyNumberFormat="1" applyFont="1" applyBorder="1" applyAlignment="1">
      <alignment horizontal="center" vertical="center"/>
    </xf>
    <xf numFmtId="164" fontId="3654" fillId="0" borderId="2" xfId="0" applyNumberFormat="1" applyFont="1" applyBorder="1" applyAlignment="1">
      <alignment horizontal="center" vertical="center" wrapText="1"/>
    </xf>
    <xf numFmtId="4" fontId="3655" fillId="0" borderId="2" xfId="0" applyNumberFormat="1" applyFont="1" applyBorder="1" applyAlignment="1">
      <alignment horizontal="center" vertical="center"/>
    </xf>
    <xf numFmtId="164" fontId="3656" fillId="0" borderId="2" xfId="0" applyNumberFormat="1" applyFont="1" applyBorder="1" applyAlignment="1">
      <alignment horizontal="center" vertical="center"/>
    </xf>
    <xf numFmtId="0" fontId="3657" fillId="0" borderId="2" xfId="0" applyFont="1" applyBorder="1" applyAlignment="1">
      <alignment horizontal="center" vertical="center" wrapText="1"/>
    </xf>
    <xf numFmtId="4" fontId="3658" fillId="0" borderId="2" xfId="0" applyNumberFormat="1" applyFont="1" applyBorder="1" applyAlignment="1">
      <alignment horizontal="center" vertical="center"/>
    </xf>
    <xf numFmtId="164" fontId="3659" fillId="0" borderId="2" xfId="0" applyNumberFormat="1" applyFont="1" applyBorder="1" applyAlignment="1">
      <alignment horizontal="center" vertical="center"/>
    </xf>
    <xf numFmtId="164" fontId="3660" fillId="0" borderId="2" xfId="0" applyNumberFormat="1" applyFont="1" applyBorder="1" applyAlignment="1">
      <alignment horizontal="center" vertical="center"/>
    </xf>
    <xf numFmtId="165" fontId="3661" fillId="0" borderId="2" xfId="0" applyNumberFormat="1" applyFont="1" applyBorder="1" applyAlignment="1">
      <alignment horizontal="center" vertical="center"/>
    </xf>
    <xf numFmtId="164" fontId="3662" fillId="0" borderId="2" xfId="0" applyNumberFormat="1" applyFont="1" applyBorder="1" applyAlignment="1">
      <alignment horizontal="center" vertical="center"/>
    </xf>
    <xf numFmtId="164" fontId="3663" fillId="0" borderId="2" xfId="0" applyNumberFormat="1" applyFont="1" applyBorder="1" applyAlignment="1">
      <alignment horizontal="center" vertical="center" wrapText="1"/>
    </xf>
    <xf numFmtId="4" fontId="3664" fillId="0" borderId="2" xfId="0" applyNumberFormat="1" applyFont="1" applyBorder="1" applyAlignment="1">
      <alignment horizontal="center" vertical="center"/>
    </xf>
    <xf numFmtId="164" fontId="3665" fillId="0" borderId="2" xfId="0" applyNumberFormat="1" applyFont="1" applyBorder="1" applyAlignment="1">
      <alignment horizontal="center" vertical="center"/>
    </xf>
    <xf numFmtId="0" fontId="3666" fillId="0" borderId="2" xfId="0" applyFont="1" applyBorder="1" applyAlignment="1">
      <alignment horizontal="center" vertical="center" wrapText="1"/>
    </xf>
    <xf numFmtId="4" fontId="3667" fillId="0" borderId="2" xfId="0" applyNumberFormat="1" applyFont="1" applyBorder="1" applyAlignment="1">
      <alignment horizontal="center" vertical="center"/>
    </xf>
    <xf numFmtId="164" fontId="3668" fillId="0" borderId="2" xfId="0" applyNumberFormat="1" applyFont="1" applyBorder="1" applyAlignment="1">
      <alignment horizontal="center" vertical="center"/>
    </xf>
    <xf numFmtId="164" fontId="3669" fillId="0" borderId="2" xfId="0" applyNumberFormat="1" applyFont="1" applyBorder="1" applyAlignment="1">
      <alignment horizontal="center" vertical="center"/>
    </xf>
    <xf numFmtId="165" fontId="3670" fillId="0" borderId="2" xfId="0" applyNumberFormat="1" applyFont="1" applyBorder="1" applyAlignment="1">
      <alignment horizontal="center" vertical="center"/>
    </xf>
    <xf numFmtId="164" fontId="3671" fillId="0" borderId="2" xfId="0" applyNumberFormat="1" applyFont="1" applyBorder="1" applyAlignment="1">
      <alignment horizontal="center" vertical="center"/>
    </xf>
    <xf numFmtId="164" fontId="3672" fillId="0" borderId="2" xfId="0" applyNumberFormat="1" applyFont="1" applyBorder="1" applyAlignment="1">
      <alignment horizontal="center" vertical="center" wrapText="1"/>
    </xf>
    <xf numFmtId="4" fontId="3673" fillId="0" borderId="2" xfId="0" applyNumberFormat="1" applyFont="1" applyBorder="1" applyAlignment="1">
      <alignment horizontal="center" vertical="center"/>
    </xf>
    <xf numFmtId="164" fontId="3674" fillId="0" borderId="2" xfId="0" applyNumberFormat="1" applyFont="1" applyBorder="1" applyAlignment="1">
      <alignment horizontal="center" vertical="center"/>
    </xf>
    <xf numFmtId="0" fontId="3675" fillId="0" borderId="2" xfId="0" applyFont="1" applyBorder="1" applyAlignment="1">
      <alignment horizontal="center" vertical="center" wrapText="1"/>
    </xf>
    <xf numFmtId="4" fontId="3676" fillId="0" borderId="2" xfId="0" applyNumberFormat="1" applyFont="1" applyBorder="1" applyAlignment="1">
      <alignment horizontal="center" vertical="center"/>
    </xf>
    <xf numFmtId="164" fontId="3677" fillId="0" borderId="2" xfId="0" applyNumberFormat="1" applyFont="1" applyBorder="1" applyAlignment="1">
      <alignment horizontal="center" vertical="center"/>
    </xf>
    <xf numFmtId="164" fontId="3678" fillId="0" borderId="2" xfId="0" applyNumberFormat="1" applyFont="1" applyBorder="1" applyAlignment="1">
      <alignment horizontal="center" vertical="center"/>
    </xf>
    <xf numFmtId="165" fontId="3679" fillId="0" borderId="2" xfId="0" applyNumberFormat="1" applyFont="1" applyBorder="1" applyAlignment="1">
      <alignment horizontal="center" vertical="center"/>
    </xf>
    <xf numFmtId="164" fontId="3680" fillId="0" borderId="2" xfId="0" applyNumberFormat="1" applyFont="1" applyBorder="1" applyAlignment="1">
      <alignment horizontal="center" vertical="center"/>
    </xf>
    <xf numFmtId="164" fontId="3681" fillId="0" borderId="2" xfId="0" applyNumberFormat="1" applyFont="1" applyBorder="1" applyAlignment="1">
      <alignment horizontal="center" vertical="center" wrapText="1"/>
    </xf>
    <xf numFmtId="4" fontId="3682" fillId="0" borderId="2" xfId="0" applyNumberFormat="1" applyFont="1" applyBorder="1" applyAlignment="1">
      <alignment horizontal="center" vertical="center"/>
    </xf>
    <xf numFmtId="164" fontId="3683" fillId="0" borderId="2" xfId="0" applyNumberFormat="1" applyFont="1" applyBorder="1" applyAlignment="1">
      <alignment horizontal="center" vertical="center"/>
    </xf>
    <xf numFmtId="0" fontId="3684" fillId="0" borderId="2" xfId="0" applyFont="1" applyBorder="1" applyAlignment="1">
      <alignment horizontal="center" vertical="center" wrapText="1"/>
    </xf>
    <xf numFmtId="4" fontId="3685" fillId="0" borderId="2" xfId="0" applyNumberFormat="1" applyFont="1" applyBorder="1" applyAlignment="1">
      <alignment horizontal="center" vertical="center"/>
    </xf>
    <xf numFmtId="164" fontId="3686" fillId="0" borderId="2" xfId="0" applyNumberFormat="1" applyFont="1" applyBorder="1" applyAlignment="1">
      <alignment horizontal="center" vertical="center"/>
    </xf>
    <xf numFmtId="164" fontId="3687" fillId="0" borderId="2" xfId="0" applyNumberFormat="1" applyFont="1" applyBorder="1" applyAlignment="1">
      <alignment horizontal="center" vertical="center"/>
    </xf>
    <xf numFmtId="165" fontId="3688" fillId="0" borderId="2" xfId="0" applyNumberFormat="1" applyFont="1" applyBorder="1" applyAlignment="1">
      <alignment horizontal="center" vertical="center"/>
    </xf>
    <xf numFmtId="164" fontId="3689" fillId="0" borderId="2" xfId="0" applyNumberFormat="1" applyFont="1" applyBorder="1" applyAlignment="1">
      <alignment horizontal="center" vertical="center"/>
    </xf>
    <xf numFmtId="164" fontId="3690" fillId="0" borderId="2" xfId="0" applyNumberFormat="1" applyFont="1" applyBorder="1" applyAlignment="1">
      <alignment horizontal="center" vertical="center" wrapText="1"/>
    </xf>
    <xf numFmtId="4" fontId="3691" fillId="0" borderId="2" xfId="0" applyNumberFormat="1" applyFont="1" applyBorder="1" applyAlignment="1">
      <alignment horizontal="center" vertical="center"/>
    </xf>
    <xf numFmtId="164" fontId="3692" fillId="0" borderId="2" xfId="0" applyNumberFormat="1" applyFont="1" applyBorder="1" applyAlignment="1">
      <alignment horizontal="center" vertical="center"/>
    </xf>
    <xf numFmtId="0" fontId="3693" fillId="0" borderId="2" xfId="0" applyFont="1" applyBorder="1" applyAlignment="1">
      <alignment horizontal="center" vertical="center" wrapText="1"/>
    </xf>
    <xf numFmtId="4" fontId="3694" fillId="0" borderId="2" xfId="0" applyNumberFormat="1" applyFont="1" applyBorder="1" applyAlignment="1">
      <alignment horizontal="center" vertical="center"/>
    </xf>
    <xf numFmtId="164" fontId="3695" fillId="0" borderId="2" xfId="0" applyNumberFormat="1" applyFont="1" applyBorder="1" applyAlignment="1">
      <alignment horizontal="center" vertical="center"/>
    </xf>
    <xf numFmtId="164" fontId="3696" fillId="0" borderId="2" xfId="0" applyNumberFormat="1" applyFont="1" applyBorder="1" applyAlignment="1">
      <alignment horizontal="center" vertical="center"/>
    </xf>
    <xf numFmtId="165" fontId="3697" fillId="0" borderId="2" xfId="0" applyNumberFormat="1" applyFont="1" applyBorder="1" applyAlignment="1">
      <alignment horizontal="center" vertical="center"/>
    </xf>
    <xf numFmtId="164" fontId="3698" fillId="0" borderId="2" xfId="0" applyNumberFormat="1" applyFont="1" applyBorder="1" applyAlignment="1">
      <alignment horizontal="center" vertical="center"/>
    </xf>
    <xf numFmtId="164" fontId="3699" fillId="0" borderId="2" xfId="0" applyNumberFormat="1" applyFont="1" applyBorder="1" applyAlignment="1">
      <alignment horizontal="center" vertical="center" wrapText="1"/>
    </xf>
    <xf numFmtId="4" fontId="3700" fillId="0" borderId="2" xfId="0" applyNumberFormat="1" applyFont="1" applyBorder="1" applyAlignment="1">
      <alignment horizontal="center" vertical="center"/>
    </xf>
    <xf numFmtId="164" fontId="3701" fillId="0" borderId="2" xfId="0" applyNumberFormat="1" applyFont="1" applyBorder="1" applyAlignment="1">
      <alignment horizontal="center" vertical="center"/>
    </xf>
    <xf numFmtId="0" fontId="3702" fillId="0" borderId="2" xfId="0" applyFont="1" applyBorder="1" applyAlignment="1">
      <alignment horizontal="center" vertical="center" wrapText="1"/>
    </xf>
    <xf numFmtId="4" fontId="3703" fillId="0" borderId="2" xfId="0" applyNumberFormat="1" applyFont="1" applyBorder="1" applyAlignment="1">
      <alignment horizontal="center" vertical="center"/>
    </xf>
    <xf numFmtId="164" fontId="3704" fillId="0" borderId="2" xfId="0" applyNumberFormat="1" applyFont="1" applyBorder="1" applyAlignment="1">
      <alignment horizontal="center" vertical="center"/>
    </xf>
    <xf numFmtId="164" fontId="3705" fillId="0" borderId="2" xfId="0" applyNumberFormat="1" applyFont="1" applyBorder="1" applyAlignment="1">
      <alignment horizontal="center" vertical="center"/>
    </xf>
    <xf numFmtId="165" fontId="3706" fillId="0" borderId="2" xfId="0" applyNumberFormat="1" applyFont="1" applyBorder="1" applyAlignment="1">
      <alignment horizontal="center" vertical="center"/>
    </xf>
    <xf numFmtId="164" fontId="3707" fillId="0" borderId="2" xfId="0" applyNumberFormat="1" applyFont="1" applyBorder="1" applyAlignment="1">
      <alignment horizontal="center" vertical="center"/>
    </xf>
    <xf numFmtId="164" fontId="3708" fillId="0" borderId="2" xfId="0" applyNumberFormat="1" applyFont="1" applyBorder="1" applyAlignment="1">
      <alignment horizontal="center" vertical="center" wrapText="1"/>
    </xf>
    <xf numFmtId="4" fontId="3709" fillId="0" borderId="2" xfId="0" applyNumberFormat="1" applyFont="1" applyBorder="1" applyAlignment="1">
      <alignment horizontal="center" vertical="center"/>
    </xf>
    <xf numFmtId="164" fontId="3710" fillId="0" borderId="2" xfId="0" applyNumberFormat="1" applyFont="1" applyBorder="1" applyAlignment="1">
      <alignment horizontal="center" vertical="center"/>
    </xf>
    <xf numFmtId="0" fontId="3711" fillId="0" borderId="2" xfId="0" applyFont="1" applyBorder="1" applyAlignment="1">
      <alignment horizontal="center" vertical="center" wrapText="1"/>
    </xf>
    <xf numFmtId="4" fontId="3712" fillId="0" borderId="2" xfId="0" applyNumberFormat="1" applyFont="1" applyBorder="1" applyAlignment="1">
      <alignment horizontal="center" vertical="center"/>
    </xf>
    <xf numFmtId="164" fontId="3713" fillId="0" borderId="2" xfId="0" applyNumberFormat="1" applyFont="1" applyBorder="1" applyAlignment="1">
      <alignment horizontal="center" vertical="center"/>
    </xf>
    <xf numFmtId="164" fontId="3714" fillId="0" borderId="2" xfId="0" applyNumberFormat="1" applyFont="1" applyBorder="1" applyAlignment="1">
      <alignment horizontal="center" vertical="center"/>
    </xf>
    <xf numFmtId="165" fontId="3715" fillId="0" borderId="2" xfId="0" applyNumberFormat="1" applyFont="1" applyBorder="1" applyAlignment="1">
      <alignment horizontal="center" vertical="center"/>
    </xf>
    <xf numFmtId="164" fontId="3716" fillId="0" borderId="2" xfId="0" applyNumberFormat="1" applyFont="1" applyBorder="1" applyAlignment="1">
      <alignment horizontal="center" vertical="center"/>
    </xf>
    <xf numFmtId="164" fontId="3717" fillId="0" borderId="2" xfId="0" applyNumberFormat="1" applyFont="1" applyBorder="1" applyAlignment="1">
      <alignment horizontal="center" vertical="center" wrapText="1"/>
    </xf>
    <xf numFmtId="4" fontId="3718" fillId="0" borderId="2" xfId="0" applyNumberFormat="1" applyFont="1" applyBorder="1" applyAlignment="1">
      <alignment horizontal="center" vertical="center"/>
    </xf>
    <xf numFmtId="164" fontId="3719" fillId="0" borderId="2" xfId="0" applyNumberFormat="1" applyFont="1" applyBorder="1" applyAlignment="1">
      <alignment horizontal="center" vertical="center"/>
    </xf>
    <xf numFmtId="0" fontId="3720" fillId="0" borderId="2" xfId="0" applyFont="1" applyBorder="1" applyAlignment="1">
      <alignment horizontal="center" vertical="center" wrapText="1"/>
    </xf>
    <xf numFmtId="4" fontId="3721" fillId="0" borderId="2" xfId="0" applyNumberFormat="1" applyFont="1" applyBorder="1" applyAlignment="1">
      <alignment horizontal="center" vertical="center"/>
    </xf>
    <xf numFmtId="164" fontId="3722" fillId="0" borderId="2" xfId="0" applyNumberFormat="1" applyFont="1" applyBorder="1" applyAlignment="1">
      <alignment horizontal="center" vertical="center"/>
    </xf>
    <xf numFmtId="164" fontId="3723" fillId="0" borderId="2" xfId="0" applyNumberFormat="1" applyFont="1" applyBorder="1" applyAlignment="1">
      <alignment horizontal="center" vertical="center"/>
    </xf>
    <xf numFmtId="165" fontId="3724" fillId="0" borderId="2" xfId="0" applyNumberFormat="1" applyFont="1" applyBorder="1" applyAlignment="1">
      <alignment horizontal="center" vertical="center"/>
    </xf>
    <xf numFmtId="164" fontId="3725" fillId="0" borderId="2" xfId="0" applyNumberFormat="1" applyFont="1" applyBorder="1" applyAlignment="1">
      <alignment horizontal="center" vertical="center"/>
    </xf>
    <xf numFmtId="164" fontId="3726" fillId="0" borderId="2" xfId="0" applyNumberFormat="1" applyFont="1" applyBorder="1" applyAlignment="1">
      <alignment horizontal="center" vertical="center" wrapText="1"/>
    </xf>
    <xf numFmtId="4" fontId="3727" fillId="0" borderId="2" xfId="0" applyNumberFormat="1" applyFont="1" applyBorder="1" applyAlignment="1">
      <alignment horizontal="center" vertical="center"/>
    </xf>
    <xf numFmtId="164" fontId="3728" fillId="0" borderId="2" xfId="0" applyNumberFormat="1" applyFont="1" applyBorder="1" applyAlignment="1">
      <alignment horizontal="center" vertical="center"/>
    </xf>
    <xf numFmtId="0" fontId="3729" fillId="0" borderId="2" xfId="0" applyFont="1" applyBorder="1" applyAlignment="1">
      <alignment horizontal="center" vertical="center" wrapText="1"/>
    </xf>
    <xf numFmtId="4" fontId="3730" fillId="0" borderId="2" xfId="0" applyNumberFormat="1" applyFont="1" applyBorder="1" applyAlignment="1">
      <alignment horizontal="center" vertical="center"/>
    </xf>
    <xf numFmtId="164" fontId="3731" fillId="0" borderId="2" xfId="0" applyNumberFormat="1" applyFont="1" applyBorder="1" applyAlignment="1">
      <alignment horizontal="center" vertical="center"/>
    </xf>
    <xf numFmtId="164" fontId="3732" fillId="0" borderId="2" xfId="0" applyNumberFormat="1" applyFont="1" applyBorder="1" applyAlignment="1">
      <alignment horizontal="center" vertical="center"/>
    </xf>
    <xf numFmtId="165" fontId="3733" fillId="0" borderId="2" xfId="0" applyNumberFormat="1" applyFont="1" applyBorder="1" applyAlignment="1">
      <alignment horizontal="center" vertical="center"/>
    </xf>
    <xf numFmtId="164" fontId="3734" fillId="0" borderId="2" xfId="0" applyNumberFormat="1" applyFont="1" applyBorder="1" applyAlignment="1">
      <alignment horizontal="center" vertical="center"/>
    </xf>
    <xf numFmtId="164" fontId="3735" fillId="0" borderId="2" xfId="0" applyNumberFormat="1" applyFont="1" applyBorder="1" applyAlignment="1">
      <alignment horizontal="center" vertical="center" wrapText="1"/>
    </xf>
    <xf numFmtId="4" fontId="3736" fillId="0" borderId="2" xfId="0" applyNumberFormat="1" applyFont="1" applyBorder="1" applyAlignment="1">
      <alignment horizontal="center" vertical="center"/>
    </xf>
    <xf numFmtId="164" fontId="3737" fillId="0" borderId="2" xfId="0" applyNumberFormat="1" applyFont="1" applyBorder="1" applyAlignment="1">
      <alignment horizontal="center" vertical="center"/>
    </xf>
    <xf numFmtId="0" fontId="3738" fillId="0" borderId="2" xfId="0" applyFont="1" applyBorder="1" applyAlignment="1">
      <alignment horizontal="center" vertical="center" wrapText="1"/>
    </xf>
    <xf numFmtId="4" fontId="3739" fillId="0" borderId="2" xfId="0" applyNumberFormat="1" applyFont="1" applyBorder="1" applyAlignment="1">
      <alignment horizontal="center" vertical="center"/>
    </xf>
    <xf numFmtId="164" fontId="3740" fillId="0" borderId="2" xfId="0" applyNumberFormat="1" applyFont="1" applyBorder="1" applyAlignment="1">
      <alignment horizontal="center" vertical="center"/>
    </xf>
    <xf numFmtId="164" fontId="3741" fillId="0" borderId="2" xfId="0" applyNumberFormat="1" applyFont="1" applyBorder="1" applyAlignment="1">
      <alignment horizontal="center" vertical="center"/>
    </xf>
    <xf numFmtId="165" fontId="3742" fillId="0" borderId="2" xfId="0" applyNumberFormat="1" applyFont="1" applyBorder="1" applyAlignment="1">
      <alignment horizontal="center" vertical="center"/>
    </xf>
    <xf numFmtId="164" fontId="3743" fillId="0" borderId="2" xfId="0" applyNumberFormat="1" applyFont="1" applyBorder="1" applyAlignment="1">
      <alignment horizontal="center" vertical="center"/>
    </xf>
    <xf numFmtId="164" fontId="3744" fillId="0" borderId="2" xfId="0" applyNumberFormat="1" applyFont="1" applyBorder="1" applyAlignment="1">
      <alignment horizontal="center" vertical="center" wrapText="1"/>
    </xf>
    <xf numFmtId="4" fontId="3745" fillId="0" borderId="2" xfId="0" applyNumberFormat="1" applyFont="1" applyBorder="1" applyAlignment="1">
      <alignment horizontal="center" vertical="center"/>
    </xf>
    <xf numFmtId="164" fontId="3746" fillId="0" borderId="2" xfId="0" applyNumberFormat="1" applyFont="1" applyBorder="1" applyAlignment="1">
      <alignment horizontal="center" vertical="center"/>
    </xf>
    <xf numFmtId="0" fontId="3747" fillId="0" borderId="2" xfId="0" applyFont="1" applyBorder="1" applyAlignment="1">
      <alignment horizontal="center" vertical="center" wrapText="1"/>
    </xf>
    <xf numFmtId="4" fontId="3748" fillId="0" borderId="2" xfId="0" applyNumberFormat="1" applyFont="1" applyBorder="1" applyAlignment="1">
      <alignment horizontal="center" vertical="center"/>
    </xf>
    <xf numFmtId="164" fontId="3749" fillId="0" borderId="2" xfId="0" applyNumberFormat="1" applyFont="1" applyBorder="1" applyAlignment="1">
      <alignment horizontal="center" vertical="center"/>
    </xf>
    <xf numFmtId="164" fontId="3750" fillId="0" borderId="2" xfId="0" applyNumberFormat="1" applyFont="1" applyBorder="1" applyAlignment="1">
      <alignment horizontal="center" vertical="center"/>
    </xf>
    <xf numFmtId="165" fontId="3751" fillId="0" borderId="2" xfId="0" applyNumberFormat="1" applyFont="1" applyBorder="1" applyAlignment="1">
      <alignment horizontal="center" vertical="center"/>
    </xf>
    <xf numFmtId="164" fontId="3752" fillId="0" borderId="2" xfId="0" applyNumberFormat="1" applyFont="1" applyBorder="1" applyAlignment="1">
      <alignment horizontal="center" vertical="center"/>
    </xf>
    <xf numFmtId="164" fontId="3753" fillId="0" borderId="2" xfId="0" applyNumberFormat="1" applyFont="1" applyBorder="1" applyAlignment="1">
      <alignment horizontal="center" vertical="center" wrapText="1"/>
    </xf>
    <xf numFmtId="4" fontId="3754" fillId="0" borderId="2" xfId="0" applyNumberFormat="1" applyFont="1" applyBorder="1" applyAlignment="1">
      <alignment horizontal="center" vertical="center"/>
    </xf>
    <xf numFmtId="164" fontId="3755" fillId="0" borderId="2" xfId="0" applyNumberFormat="1" applyFont="1" applyBorder="1" applyAlignment="1">
      <alignment horizontal="center" vertical="center"/>
    </xf>
    <xf numFmtId="0" fontId="3756" fillId="0" borderId="2" xfId="0" applyFont="1" applyBorder="1" applyAlignment="1">
      <alignment horizontal="center" vertical="center" wrapText="1"/>
    </xf>
    <xf numFmtId="4" fontId="3757" fillId="0" borderId="2" xfId="0" applyNumberFormat="1" applyFont="1" applyBorder="1" applyAlignment="1">
      <alignment horizontal="center" vertical="center"/>
    </xf>
    <xf numFmtId="164" fontId="3758" fillId="0" borderId="2" xfId="0" applyNumberFormat="1" applyFont="1" applyBorder="1" applyAlignment="1">
      <alignment horizontal="center" vertical="center"/>
    </xf>
    <xf numFmtId="164" fontId="3759" fillId="0" borderId="2" xfId="0" applyNumberFormat="1" applyFont="1" applyBorder="1" applyAlignment="1">
      <alignment horizontal="center" vertical="center"/>
    </xf>
    <xf numFmtId="165" fontId="3760" fillId="0" borderId="2" xfId="0" applyNumberFormat="1" applyFont="1" applyBorder="1" applyAlignment="1">
      <alignment horizontal="center" vertical="center"/>
    </xf>
    <xf numFmtId="164" fontId="3761" fillId="0" borderId="2" xfId="0" applyNumberFormat="1" applyFont="1" applyBorder="1" applyAlignment="1">
      <alignment horizontal="center" vertical="center"/>
    </xf>
    <xf numFmtId="164" fontId="3762" fillId="0" borderId="2" xfId="0" applyNumberFormat="1" applyFont="1" applyBorder="1" applyAlignment="1">
      <alignment horizontal="center" vertical="center" wrapText="1"/>
    </xf>
    <xf numFmtId="4" fontId="3763" fillId="0" borderId="2" xfId="0" applyNumberFormat="1" applyFont="1" applyBorder="1" applyAlignment="1">
      <alignment horizontal="center" vertical="center"/>
    </xf>
    <xf numFmtId="164" fontId="3764" fillId="0" borderId="2" xfId="0" applyNumberFormat="1" applyFont="1" applyBorder="1" applyAlignment="1">
      <alignment horizontal="center" vertical="center"/>
    </xf>
    <xf numFmtId="0" fontId="3765" fillId="0" borderId="2" xfId="0" applyFont="1" applyBorder="1" applyAlignment="1">
      <alignment horizontal="center" vertical="center" wrapText="1"/>
    </xf>
    <xf numFmtId="4" fontId="3766" fillId="0" borderId="2" xfId="0" applyNumberFormat="1" applyFont="1" applyBorder="1" applyAlignment="1">
      <alignment horizontal="center" vertical="center"/>
    </xf>
    <xf numFmtId="164" fontId="3767" fillId="0" borderId="2" xfId="0" applyNumberFormat="1" applyFont="1" applyBorder="1" applyAlignment="1">
      <alignment horizontal="center" vertical="center"/>
    </xf>
    <xf numFmtId="164" fontId="3768" fillId="0" borderId="2" xfId="0" applyNumberFormat="1" applyFont="1" applyBorder="1" applyAlignment="1">
      <alignment horizontal="center" vertical="center"/>
    </xf>
    <xf numFmtId="165" fontId="3769" fillId="0" borderId="2" xfId="0" applyNumberFormat="1" applyFont="1" applyBorder="1" applyAlignment="1">
      <alignment horizontal="center" vertical="center"/>
    </xf>
    <xf numFmtId="164" fontId="3770" fillId="0" borderId="2" xfId="0" applyNumberFormat="1" applyFont="1" applyBorder="1" applyAlignment="1">
      <alignment horizontal="center" vertical="center"/>
    </xf>
    <xf numFmtId="164" fontId="3771" fillId="0" borderId="2" xfId="0" applyNumberFormat="1" applyFont="1" applyBorder="1" applyAlignment="1">
      <alignment horizontal="center" vertical="center" wrapText="1"/>
    </xf>
    <xf numFmtId="4" fontId="3772" fillId="0" borderId="2" xfId="0" applyNumberFormat="1" applyFont="1" applyBorder="1" applyAlignment="1">
      <alignment horizontal="center" vertical="center"/>
    </xf>
    <xf numFmtId="164" fontId="3773" fillId="0" borderId="2" xfId="0" applyNumberFormat="1" applyFont="1" applyBorder="1" applyAlignment="1">
      <alignment horizontal="center" vertical="center"/>
    </xf>
    <xf numFmtId="0" fontId="3774" fillId="0" borderId="2" xfId="0" applyFont="1" applyBorder="1" applyAlignment="1">
      <alignment horizontal="center" vertical="center" wrapText="1"/>
    </xf>
    <xf numFmtId="4" fontId="3775" fillId="0" borderId="2" xfId="0" applyNumberFormat="1" applyFont="1" applyBorder="1" applyAlignment="1">
      <alignment horizontal="center" vertical="center"/>
    </xf>
    <xf numFmtId="164" fontId="3776" fillId="0" borderId="2" xfId="0" applyNumberFormat="1" applyFont="1" applyBorder="1" applyAlignment="1">
      <alignment horizontal="center" vertical="center"/>
    </xf>
    <xf numFmtId="164" fontId="3777" fillId="0" borderId="2" xfId="0" applyNumberFormat="1" applyFont="1" applyBorder="1" applyAlignment="1">
      <alignment horizontal="center" vertical="center"/>
    </xf>
    <xf numFmtId="165" fontId="3778" fillId="0" borderId="2" xfId="0" applyNumberFormat="1" applyFont="1" applyBorder="1" applyAlignment="1">
      <alignment horizontal="center" vertical="center"/>
    </xf>
    <xf numFmtId="164" fontId="3779" fillId="0" borderId="2" xfId="0" applyNumberFormat="1" applyFont="1" applyBorder="1" applyAlignment="1">
      <alignment horizontal="center" vertical="center"/>
    </xf>
    <xf numFmtId="164" fontId="3780" fillId="0" borderId="2" xfId="0" applyNumberFormat="1" applyFont="1" applyBorder="1" applyAlignment="1">
      <alignment horizontal="center" vertical="center" wrapText="1"/>
    </xf>
    <xf numFmtId="4" fontId="3781" fillId="0" borderId="2" xfId="0" applyNumberFormat="1" applyFont="1" applyBorder="1" applyAlignment="1">
      <alignment horizontal="center" vertical="center"/>
    </xf>
    <xf numFmtId="164" fontId="3782" fillId="0" borderId="2" xfId="0" applyNumberFormat="1" applyFont="1" applyBorder="1" applyAlignment="1">
      <alignment horizontal="center" vertical="center"/>
    </xf>
    <xf numFmtId="0" fontId="3783" fillId="0" borderId="2" xfId="0" applyFont="1" applyBorder="1" applyAlignment="1">
      <alignment horizontal="center" vertical="center" wrapText="1"/>
    </xf>
    <xf numFmtId="4" fontId="3784" fillId="0" borderId="2" xfId="0" applyNumberFormat="1" applyFont="1" applyBorder="1" applyAlignment="1">
      <alignment horizontal="center" vertical="center"/>
    </xf>
    <xf numFmtId="164" fontId="3785" fillId="0" borderId="2" xfId="0" applyNumberFormat="1" applyFont="1" applyBorder="1" applyAlignment="1">
      <alignment horizontal="center" vertical="center"/>
    </xf>
    <xf numFmtId="164" fontId="3786" fillId="0" borderId="2" xfId="0" applyNumberFormat="1" applyFont="1" applyBorder="1" applyAlignment="1">
      <alignment horizontal="center" vertical="center"/>
    </xf>
    <xf numFmtId="165" fontId="3787" fillId="0" borderId="2" xfId="0" applyNumberFormat="1" applyFont="1" applyBorder="1" applyAlignment="1">
      <alignment horizontal="center" vertical="center"/>
    </xf>
    <xf numFmtId="164" fontId="3788" fillId="0" borderId="2" xfId="0" applyNumberFormat="1" applyFont="1" applyBorder="1" applyAlignment="1">
      <alignment horizontal="center" vertical="center"/>
    </xf>
    <xf numFmtId="164" fontId="3789" fillId="0" borderId="2" xfId="0" applyNumberFormat="1" applyFont="1" applyBorder="1" applyAlignment="1">
      <alignment horizontal="center" vertical="center" wrapText="1"/>
    </xf>
    <xf numFmtId="4" fontId="3790" fillId="0" borderId="2" xfId="0" applyNumberFormat="1" applyFont="1" applyBorder="1" applyAlignment="1">
      <alignment horizontal="center" vertical="center"/>
    </xf>
    <xf numFmtId="164" fontId="3791" fillId="0" borderId="2" xfId="0" applyNumberFormat="1" applyFont="1" applyBorder="1" applyAlignment="1">
      <alignment horizontal="center" vertical="center"/>
    </xf>
    <xf numFmtId="0" fontId="3792" fillId="0" borderId="2" xfId="0" applyFont="1" applyBorder="1" applyAlignment="1">
      <alignment horizontal="center" vertical="center" wrapText="1"/>
    </xf>
    <xf numFmtId="4" fontId="3793" fillId="0" borderId="2" xfId="0" applyNumberFormat="1" applyFont="1" applyBorder="1" applyAlignment="1">
      <alignment horizontal="center" vertical="center"/>
    </xf>
    <xf numFmtId="164" fontId="3794" fillId="0" borderId="2" xfId="0" applyNumberFormat="1" applyFont="1" applyBorder="1" applyAlignment="1">
      <alignment horizontal="center" vertical="center"/>
    </xf>
    <xf numFmtId="164" fontId="3795" fillId="0" borderId="2" xfId="0" applyNumberFormat="1" applyFont="1" applyBorder="1" applyAlignment="1">
      <alignment horizontal="center" vertical="center"/>
    </xf>
    <xf numFmtId="165" fontId="3796" fillId="0" borderId="2" xfId="0" applyNumberFormat="1" applyFont="1" applyBorder="1" applyAlignment="1">
      <alignment horizontal="center" vertical="center"/>
    </xf>
    <xf numFmtId="164" fontId="3797" fillId="0" borderId="2" xfId="0" applyNumberFormat="1" applyFont="1" applyBorder="1" applyAlignment="1">
      <alignment horizontal="center" vertical="center"/>
    </xf>
    <xf numFmtId="164" fontId="3798" fillId="0" borderId="2" xfId="0" applyNumberFormat="1" applyFont="1" applyBorder="1" applyAlignment="1">
      <alignment horizontal="center" vertical="center" wrapText="1"/>
    </xf>
    <xf numFmtId="4" fontId="3799" fillId="0" borderId="2" xfId="0" applyNumberFormat="1" applyFont="1" applyBorder="1" applyAlignment="1">
      <alignment horizontal="center" vertical="center"/>
    </xf>
    <xf numFmtId="164" fontId="3800" fillId="0" borderId="2" xfId="0" applyNumberFormat="1" applyFont="1" applyBorder="1" applyAlignment="1">
      <alignment horizontal="center" vertical="center"/>
    </xf>
    <xf numFmtId="0" fontId="3801" fillId="0" borderId="2" xfId="0" applyFont="1" applyBorder="1" applyAlignment="1">
      <alignment horizontal="center" vertical="center" wrapText="1"/>
    </xf>
    <xf numFmtId="4" fontId="3802" fillId="0" borderId="2" xfId="0" applyNumberFormat="1" applyFont="1" applyBorder="1" applyAlignment="1">
      <alignment horizontal="center" vertical="center"/>
    </xf>
    <xf numFmtId="164" fontId="3803" fillId="0" borderId="2" xfId="0" applyNumberFormat="1" applyFont="1" applyBorder="1" applyAlignment="1">
      <alignment horizontal="center" vertical="center"/>
    </xf>
    <xf numFmtId="164" fontId="3804" fillId="0" borderId="2" xfId="0" applyNumberFormat="1" applyFont="1" applyBorder="1" applyAlignment="1">
      <alignment horizontal="center" vertical="center"/>
    </xf>
    <xf numFmtId="165" fontId="3805" fillId="0" borderId="2" xfId="0" applyNumberFormat="1" applyFont="1" applyBorder="1" applyAlignment="1">
      <alignment horizontal="center" vertical="center"/>
    </xf>
    <xf numFmtId="164" fontId="3806" fillId="0" borderId="2" xfId="0" applyNumberFormat="1" applyFont="1" applyBorder="1" applyAlignment="1">
      <alignment horizontal="center" vertical="center"/>
    </xf>
    <xf numFmtId="164" fontId="3807" fillId="0" borderId="2" xfId="0" applyNumberFormat="1" applyFont="1" applyBorder="1" applyAlignment="1">
      <alignment horizontal="center" vertical="center" wrapText="1"/>
    </xf>
    <xf numFmtId="4" fontId="3808" fillId="0" borderId="2" xfId="0" applyNumberFormat="1" applyFont="1" applyBorder="1" applyAlignment="1">
      <alignment horizontal="center" vertical="center"/>
    </xf>
    <xf numFmtId="164" fontId="3809" fillId="0" borderId="2" xfId="0" applyNumberFormat="1" applyFont="1" applyBorder="1" applyAlignment="1">
      <alignment horizontal="center" vertical="center"/>
    </xf>
    <xf numFmtId="0" fontId="3810" fillId="0" borderId="2" xfId="0" applyFont="1" applyBorder="1" applyAlignment="1">
      <alignment horizontal="center" vertical="center" wrapText="1"/>
    </xf>
    <xf numFmtId="4" fontId="3811" fillId="0" borderId="2" xfId="0" applyNumberFormat="1" applyFont="1" applyBorder="1" applyAlignment="1">
      <alignment horizontal="center" vertical="center"/>
    </xf>
    <xf numFmtId="164" fontId="3812" fillId="0" borderId="2" xfId="0" applyNumberFormat="1" applyFont="1" applyBorder="1" applyAlignment="1">
      <alignment horizontal="center" vertical="center"/>
    </xf>
    <xf numFmtId="164" fontId="3813" fillId="0" borderId="2" xfId="0" applyNumberFormat="1" applyFont="1" applyBorder="1" applyAlignment="1">
      <alignment horizontal="center" vertical="center"/>
    </xf>
    <xf numFmtId="165" fontId="3814" fillId="0" borderId="2" xfId="0" applyNumberFormat="1" applyFont="1" applyBorder="1" applyAlignment="1">
      <alignment horizontal="center" vertical="center"/>
    </xf>
    <xf numFmtId="164" fontId="3815" fillId="0" borderId="2" xfId="0" applyNumberFormat="1" applyFont="1" applyBorder="1" applyAlignment="1">
      <alignment horizontal="center" vertical="center"/>
    </xf>
    <xf numFmtId="164" fontId="3816" fillId="0" borderId="2" xfId="0" applyNumberFormat="1" applyFont="1" applyBorder="1" applyAlignment="1">
      <alignment horizontal="center" vertical="center" wrapText="1"/>
    </xf>
    <xf numFmtId="4" fontId="3817" fillId="0" borderId="2" xfId="0" applyNumberFormat="1" applyFont="1" applyBorder="1" applyAlignment="1">
      <alignment horizontal="center" vertical="center"/>
    </xf>
    <xf numFmtId="164" fontId="3818" fillId="0" borderId="2" xfId="0" applyNumberFormat="1" applyFont="1" applyBorder="1" applyAlignment="1">
      <alignment horizontal="center" vertical="center"/>
    </xf>
    <xf numFmtId="0" fontId="3819" fillId="2" borderId="2" xfId="0" applyNumberFormat="1" applyFont="1" applyFill="1" applyBorder="1" applyAlignment="1">
      <alignment horizontal="center" vertical="center" wrapText="1"/>
    </xf>
    <xf numFmtId="164" fontId="3819" fillId="2" borderId="2" xfId="0" applyNumberFormat="1" applyFont="1" applyFill="1" applyBorder="1" applyAlignment="1">
      <alignment horizontal="center" vertical="center" wrapText="1"/>
    </xf>
    <xf numFmtId="0" fontId="3820" fillId="0" borderId="2" xfId="0" applyFont="1" applyBorder="1" applyAlignment="1">
      <alignment horizontal="center" vertical="center" wrapText="1"/>
    </xf>
    <xf numFmtId="4" fontId="3821" fillId="0" borderId="2" xfId="0" applyNumberFormat="1" applyFont="1" applyBorder="1" applyAlignment="1">
      <alignment horizontal="center" vertical="center"/>
    </xf>
    <xf numFmtId="164" fontId="3822" fillId="0" borderId="2" xfId="0" applyNumberFormat="1" applyFont="1" applyBorder="1" applyAlignment="1">
      <alignment horizontal="center" vertical="center"/>
    </xf>
    <xf numFmtId="164" fontId="3823" fillId="0" borderId="2" xfId="0" applyNumberFormat="1" applyFont="1" applyBorder="1" applyAlignment="1">
      <alignment horizontal="center" vertical="center"/>
    </xf>
    <xf numFmtId="165" fontId="3824" fillId="0" borderId="2" xfId="0" applyNumberFormat="1" applyFont="1" applyBorder="1" applyAlignment="1">
      <alignment horizontal="center" vertical="center"/>
    </xf>
    <xf numFmtId="164" fontId="3825" fillId="0" borderId="2" xfId="0" applyNumberFormat="1" applyFont="1" applyBorder="1" applyAlignment="1">
      <alignment horizontal="center" vertical="center"/>
    </xf>
    <xf numFmtId="164" fontId="3826" fillId="0" borderId="2" xfId="0" applyNumberFormat="1" applyFont="1" applyBorder="1" applyAlignment="1">
      <alignment horizontal="center" vertical="center" wrapText="1"/>
    </xf>
    <xf numFmtId="4" fontId="3827" fillId="0" borderId="2" xfId="0" applyNumberFormat="1" applyFont="1" applyBorder="1" applyAlignment="1">
      <alignment horizontal="center" vertical="center"/>
    </xf>
    <xf numFmtId="164" fontId="3828" fillId="0" borderId="2" xfId="0" applyNumberFormat="1" applyFont="1" applyBorder="1" applyAlignment="1">
      <alignment horizontal="center" vertical="center"/>
    </xf>
    <xf numFmtId="0" fontId="3829" fillId="0" borderId="2" xfId="0" applyFont="1" applyBorder="1" applyAlignment="1">
      <alignment horizontal="center" vertical="center" wrapText="1"/>
    </xf>
    <xf numFmtId="4" fontId="3830" fillId="0" borderId="2" xfId="0" applyNumberFormat="1" applyFont="1" applyBorder="1" applyAlignment="1">
      <alignment horizontal="center" vertical="center"/>
    </xf>
    <xf numFmtId="164" fontId="3831" fillId="0" borderId="2" xfId="0" applyNumberFormat="1" applyFont="1" applyBorder="1" applyAlignment="1">
      <alignment horizontal="center" vertical="center"/>
    </xf>
    <xf numFmtId="164" fontId="3832" fillId="0" borderId="2" xfId="0" applyNumberFormat="1" applyFont="1" applyBorder="1" applyAlignment="1">
      <alignment horizontal="center" vertical="center"/>
    </xf>
    <xf numFmtId="165" fontId="3833" fillId="0" borderId="2" xfId="0" applyNumberFormat="1" applyFont="1" applyBorder="1" applyAlignment="1">
      <alignment horizontal="center" vertical="center"/>
    </xf>
    <xf numFmtId="164" fontId="3834" fillId="0" borderId="2" xfId="0" applyNumberFormat="1" applyFont="1" applyBorder="1" applyAlignment="1">
      <alignment horizontal="center" vertical="center"/>
    </xf>
    <xf numFmtId="164" fontId="3835" fillId="0" borderId="2" xfId="0" applyNumberFormat="1" applyFont="1" applyBorder="1" applyAlignment="1">
      <alignment horizontal="center" vertical="center" wrapText="1"/>
    </xf>
    <xf numFmtId="4" fontId="3836" fillId="0" borderId="2" xfId="0" applyNumberFormat="1" applyFont="1" applyBorder="1" applyAlignment="1">
      <alignment horizontal="center" vertical="center"/>
    </xf>
    <xf numFmtId="164" fontId="3837" fillId="0" borderId="2" xfId="0" applyNumberFormat="1" applyFont="1" applyBorder="1" applyAlignment="1">
      <alignment horizontal="center" vertical="center"/>
    </xf>
    <xf numFmtId="0" fontId="3838" fillId="2" borderId="2" xfId="0" applyNumberFormat="1" applyFont="1" applyFill="1" applyBorder="1" applyAlignment="1">
      <alignment horizontal="center" vertical="center" wrapText="1"/>
    </xf>
    <xf numFmtId="164" fontId="3838" fillId="2" borderId="2" xfId="0" applyNumberFormat="1" applyFont="1" applyFill="1" applyBorder="1" applyAlignment="1">
      <alignment horizontal="center" vertical="center" wrapText="1"/>
    </xf>
    <xf numFmtId="0" fontId="3839" fillId="0" borderId="2" xfId="0" applyFont="1" applyBorder="1" applyAlignment="1">
      <alignment horizontal="center" vertical="center" wrapText="1"/>
    </xf>
    <xf numFmtId="4" fontId="3840" fillId="0" borderId="2" xfId="0" applyNumberFormat="1" applyFont="1" applyBorder="1" applyAlignment="1">
      <alignment horizontal="center" vertical="center"/>
    </xf>
    <xf numFmtId="164" fontId="3841" fillId="0" borderId="2" xfId="0" applyNumberFormat="1" applyFont="1" applyBorder="1" applyAlignment="1">
      <alignment horizontal="center" vertical="center"/>
    </xf>
    <xf numFmtId="164" fontId="3842" fillId="0" borderId="2" xfId="0" applyNumberFormat="1" applyFont="1" applyBorder="1" applyAlignment="1">
      <alignment horizontal="center" vertical="center"/>
    </xf>
    <xf numFmtId="165" fontId="3843" fillId="0" borderId="2" xfId="0" applyNumberFormat="1" applyFont="1" applyBorder="1" applyAlignment="1">
      <alignment horizontal="center" vertical="center"/>
    </xf>
    <xf numFmtId="164" fontId="3844" fillId="0" borderId="2" xfId="0" applyNumberFormat="1" applyFont="1" applyBorder="1" applyAlignment="1">
      <alignment horizontal="center" vertical="center"/>
    </xf>
    <xf numFmtId="164" fontId="3845" fillId="0" borderId="2" xfId="0" applyNumberFormat="1" applyFont="1" applyBorder="1" applyAlignment="1">
      <alignment horizontal="center" vertical="center" wrapText="1"/>
    </xf>
    <xf numFmtId="4" fontId="3846" fillId="0" borderId="2" xfId="0" applyNumberFormat="1" applyFont="1" applyBorder="1" applyAlignment="1">
      <alignment horizontal="center" vertical="center"/>
    </xf>
    <xf numFmtId="164" fontId="3847" fillId="0" borderId="2" xfId="0" applyNumberFormat="1" applyFont="1" applyBorder="1" applyAlignment="1">
      <alignment horizontal="center" vertical="center"/>
    </xf>
    <xf numFmtId="0" fontId="3848" fillId="0" borderId="2" xfId="0" applyFont="1" applyBorder="1" applyAlignment="1">
      <alignment horizontal="center" vertical="center" wrapText="1"/>
    </xf>
    <xf numFmtId="4" fontId="3849" fillId="0" borderId="2" xfId="0" applyNumberFormat="1" applyFont="1" applyBorder="1" applyAlignment="1">
      <alignment horizontal="center" vertical="center"/>
    </xf>
    <xf numFmtId="164" fontId="3850" fillId="0" borderId="2" xfId="0" applyNumberFormat="1" applyFont="1" applyBorder="1" applyAlignment="1">
      <alignment horizontal="center" vertical="center"/>
    </xf>
    <xf numFmtId="164" fontId="3851" fillId="0" borderId="2" xfId="0" applyNumberFormat="1" applyFont="1" applyBorder="1" applyAlignment="1">
      <alignment horizontal="center" vertical="center"/>
    </xf>
    <xf numFmtId="165" fontId="3852" fillId="0" borderId="2" xfId="0" applyNumberFormat="1" applyFont="1" applyBorder="1" applyAlignment="1">
      <alignment horizontal="center" vertical="center"/>
    </xf>
    <xf numFmtId="164" fontId="3853" fillId="0" borderId="2" xfId="0" applyNumberFormat="1" applyFont="1" applyBorder="1" applyAlignment="1">
      <alignment horizontal="center" vertical="center"/>
    </xf>
    <xf numFmtId="164" fontId="3854" fillId="0" borderId="2" xfId="0" applyNumberFormat="1" applyFont="1" applyBorder="1" applyAlignment="1">
      <alignment horizontal="center" vertical="center" wrapText="1"/>
    </xf>
    <xf numFmtId="4" fontId="3855" fillId="0" borderId="2" xfId="0" applyNumberFormat="1" applyFont="1" applyBorder="1" applyAlignment="1">
      <alignment horizontal="center" vertical="center"/>
    </xf>
    <xf numFmtId="164" fontId="3856" fillId="0" borderId="2" xfId="0" applyNumberFormat="1" applyFont="1" applyBorder="1" applyAlignment="1">
      <alignment horizontal="center" vertical="center"/>
    </xf>
    <xf numFmtId="0" fontId="3857" fillId="0" borderId="2" xfId="0" applyFont="1" applyBorder="1" applyAlignment="1">
      <alignment horizontal="center" vertical="center" wrapText="1"/>
    </xf>
    <xf numFmtId="4" fontId="3858" fillId="0" borderId="2" xfId="0" applyNumberFormat="1" applyFont="1" applyBorder="1" applyAlignment="1">
      <alignment horizontal="center" vertical="center"/>
    </xf>
    <xf numFmtId="164" fontId="3859" fillId="0" borderId="2" xfId="0" applyNumberFormat="1" applyFont="1" applyBorder="1" applyAlignment="1">
      <alignment horizontal="center" vertical="center"/>
    </xf>
    <xf numFmtId="164" fontId="3860" fillId="0" borderId="2" xfId="0" applyNumberFormat="1" applyFont="1" applyBorder="1" applyAlignment="1">
      <alignment horizontal="center" vertical="center"/>
    </xf>
    <xf numFmtId="165" fontId="3861" fillId="0" borderId="2" xfId="0" applyNumberFormat="1" applyFont="1" applyBorder="1" applyAlignment="1">
      <alignment horizontal="center" vertical="center"/>
    </xf>
    <xf numFmtId="164" fontId="3862" fillId="0" borderId="2" xfId="0" applyNumberFormat="1" applyFont="1" applyBorder="1" applyAlignment="1">
      <alignment horizontal="center" vertical="center"/>
    </xf>
    <xf numFmtId="164" fontId="3863" fillId="0" borderId="2" xfId="0" applyNumberFormat="1" applyFont="1" applyBorder="1" applyAlignment="1">
      <alignment horizontal="center" vertical="center" wrapText="1"/>
    </xf>
    <xf numFmtId="4" fontId="3864" fillId="0" borderId="2" xfId="0" applyNumberFormat="1" applyFont="1" applyBorder="1" applyAlignment="1">
      <alignment horizontal="center" vertical="center"/>
    </xf>
    <xf numFmtId="164" fontId="3865" fillId="0" borderId="2" xfId="0" applyNumberFormat="1" applyFont="1" applyBorder="1" applyAlignment="1">
      <alignment horizontal="center" vertical="center"/>
    </xf>
    <xf numFmtId="0" fontId="3866" fillId="0" borderId="2" xfId="0" applyFont="1" applyBorder="1" applyAlignment="1">
      <alignment horizontal="center" vertical="center" wrapText="1"/>
    </xf>
    <xf numFmtId="4" fontId="3867" fillId="0" borderId="2" xfId="0" applyNumberFormat="1" applyFont="1" applyBorder="1" applyAlignment="1">
      <alignment horizontal="center" vertical="center"/>
    </xf>
    <xf numFmtId="164" fontId="3868" fillId="0" borderId="2" xfId="0" applyNumberFormat="1" applyFont="1" applyBorder="1" applyAlignment="1">
      <alignment horizontal="center" vertical="center"/>
    </xf>
    <xf numFmtId="164" fontId="3869" fillId="0" borderId="2" xfId="0" applyNumberFormat="1" applyFont="1" applyBorder="1" applyAlignment="1">
      <alignment horizontal="center" vertical="center"/>
    </xf>
    <xf numFmtId="165" fontId="3870" fillId="0" borderId="2" xfId="0" applyNumberFormat="1" applyFont="1" applyBorder="1" applyAlignment="1">
      <alignment horizontal="center" vertical="center"/>
    </xf>
    <xf numFmtId="164" fontId="3871" fillId="0" borderId="2" xfId="0" applyNumberFormat="1" applyFont="1" applyBorder="1" applyAlignment="1">
      <alignment horizontal="center" vertical="center"/>
    </xf>
    <xf numFmtId="164" fontId="3872" fillId="0" borderId="2" xfId="0" applyNumberFormat="1" applyFont="1" applyBorder="1" applyAlignment="1">
      <alignment horizontal="center" vertical="center" wrapText="1"/>
    </xf>
    <xf numFmtId="4" fontId="3873" fillId="0" borderId="2" xfId="0" applyNumberFormat="1" applyFont="1" applyBorder="1" applyAlignment="1">
      <alignment horizontal="center" vertical="center"/>
    </xf>
    <xf numFmtId="164" fontId="3874" fillId="0" borderId="2" xfId="0" applyNumberFormat="1" applyFont="1" applyBorder="1" applyAlignment="1">
      <alignment horizontal="center" vertical="center"/>
    </xf>
    <xf numFmtId="0" fontId="3875" fillId="0" borderId="2" xfId="0" applyFont="1" applyBorder="1" applyAlignment="1">
      <alignment horizontal="center" vertical="center" wrapText="1"/>
    </xf>
    <xf numFmtId="4" fontId="3876" fillId="0" borderId="2" xfId="0" applyNumberFormat="1" applyFont="1" applyBorder="1" applyAlignment="1">
      <alignment horizontal="center" vertical="center"/>
    </xf>
    <xf numFmtId="164" fontId="3877" fillId="0" borderId="2" xfId="0" applyNumberFormat="1" applyFont="1" applyBorder="1" applyAlignment="1">
      <alignment horizontal="center" vertical="center"/>
    </xf>
    <xf numFmtId="164" fontId="3878" fillId="0" borderId="2" xfId="0" applyNumberFormat="1" applyFont="1" applyBorder="1" applyAlignment="1">
      <alignment horizontal="center" vertical="center"/>
    </xf>
    <xf numFmtId="165" fontId="3879" fillId="0" borderId="2" xfId="0" applyNumberFormat="1" applyFont="1" applyBorder="1" applyAlignment="1">
      <alignment horizontal="center" vertical="center"/>
    </xf>
    <xf numFmtId="164" fontId="3880" fillId="0" borderId="2" xfId="0" applyNumberFormat="1" applyFont="1" applyBorder="1" applyAlignment="1">
      <alignment horizontal="center" vertical="center"/>
    </xf>
    <xf numFmtId="164" fontId="3881" fillId="0" borderId="2" xfId="0" applyNumberFormat="1" applyFont="1" applyBorder="1" applyAlignment="1">
      <alignment horizontal="center" vertical="center" wrapText="1"/>
    </xf>
    <xf numFmtId="4" fontId="3882" fillId="0" borderId="2" xfId="0" applyNumberFormat="1" applyFont="1" applyBorder="1" applyAlignment="1">
      <alignment horizontal="center" vertical="center"/>
    </xf>
    <xf numFmtId="164" fontId="3883" fillId="0" borderId="2" xfId="0" applyNumberFormat="1" applyFont="1" applyBorder="1" applyAlignment="1">
      <alignment horizontal="center" vertical="center"/>
    </xf>
    <xf numFmtId="0" fontId="3884" fillId="0" borderId="2" xfId="0" applyFont="1" applyBorder="1" applyAlignment="1">
      <alignment horizontal="center" vertical="center" wrapText="1"/>
    </xf>
    <xf numFmtId="4" fontId="3885" fillId="0" borderId="2" xfId="0" applyNumberFormat="1" applyFont="1" applyBorder="1" applyAlignment="1">
      <alignment horizontal="center" vertical="center"/>
    </xf>
    <xf numFmtId="164" fontId="3886" fillId="0" borderId="2" xfId="0" applyNumberFormat="1" applyFont="1" applyBorder="1" applyAlignment="1">
      <alignment horizontal="center" vertical="center"/>
    </xf>
    <xf numFmtId="164" fontId="3887" fillId="0" borderId="2" xfId="0" applyNumberFormat="1" applyFont="1" applyBorder="1" applyAlignment="1">
      <alignment horizontal="center" vertical="center"/>
    </xf>
    <xf numFmtId="165" fontId="3888" fillId="0" borderId="2" xfId="0" applyNumberFormat="1" applyFont="1" applyBorder="1" applyAlignment="1">
      <alignment horizontal="center" vertical="center"/>
    </xf>
    <xf numFmtId="164" fontId="3889" fillId="0" borderId="2" xfId="0" applyNumberFormat="1" applyFont="1" applyBorder="1" applyAlignment="1">
      <alignment horizontal="center" vertical="center"/>
    </xf>
    <xf numFmtId="164" fontId="3890" fillId="0" borderId="2" xfId="0" applyNumberFormat="1" applyFont="1" applyBorder="1" applyAlignment="1">
      <alignment horizontal="center" vertical="center" wrapText="1"/>
    </xf>
    <xf numFmtId="4" fontId="3891" fillId="0" borderId="2" xfId="0" applyNumberFormat="1" applyFont="1" applyBorder="1" applyAlignment="1">
      <alignment horizontal="center" vertical="center"/>
    </xf>
    <xf numFmtId="164" fontId="3892" fillId="0" borderId="2" xfId="0" applyNumberFormat="1" applyFont="1" applyBorder="1" applyAlignment="1">
      <alignment horizontal="center" vertical="center"/>
    </xf>
    <xf numFmtId="0" fontId="3893" fillId="0" borderId="2" xfId="0" applyFont="1" applyBorder="1" applyAlignment="1">
      <alignment horizontal="center" vertical="center" wrapText="1"/>
    </xf>
    <xf numFmtId="4" fontId="3894" fillId="0" borderId="2" xfId="0" applyNumberFormat="1" applyFont="1" applyBorder="1" applyAlignment="1">
      <alignment horizontal="center" vertical="center"/>
    </xf>
    <xf numFmtId="164" fontId="3895" fillId="0" borderId="2" xfId="0" applyNumberFormat="1" applyFont="1" applyBorder="1" applyAlignment="1">
      <alignment horizontal="center" vertical="center"/>
    </xf>
    <xf numFmtId="164" fontId="3896" fillId="0" borderId="2" xfId="0" applyNumberFormat="1" applyFont="1" applyBorder="1" applyAlignment="1">
      <alignment horizontal="center" vertical="center"/>
    </xf>
    <xf numFmtId="165" fontId="3897" fillId="0" borderId="2" xfId="0" applyNumberFormat="1" applyFont="1" applyBorder="1" applyAlignment="1">
      <alignment horizontal="center" vertical="center"/>
    </xf>
    <xf numFmtId="164" fontId="3898" fillId="0" borderId="2" xfId="0" applyNumberFormat="1" applyFont="1" applyBorder="1" applyAlignment="1">
      <alignment horizontal="center" vertical="center"/>
    </xf>
    <xf numFmtId="164" fontId="3899" fillId="0" borderId="2" xfId="0" applyNumberFormat="1" applyFont="1" applyBorder="1" applyAlignment="1">
      <alignment horizontal="center" vertical="center" wrapText="1"/>
    </xf>
    <xf numFmtId="4" fontId="3900" fillId="0" borderId="2" xfId="0" applyNumberFormat="1" applyFont="1" applyBorder="1" applyAlignment="1">
      <alignment horizontal="center" vertical="center"/>
    </xf>
    <xf numFmtId="164" fontId="3901" fillId="0" borderId="2" xfId="0" applyNumberFormat="1" applyFont="1" applyBorder="1" applyAlignment="1">
      <alignment horizontal="center" vertical="center"/>
    </xf>
    <xf numFmtId="0" fontId="3902" fillId="0" borderId="2" xfId="0" applyFont="1" applyBorder="1" applyAlignment="1">
      <alignment horizontal="center" vertical="center" wrapText="1"/>
    </xf>
    <xf numFmtId="4" fontId="3903" fillId="0" borderId="2" xfId="0" applyNumberFormat="1" applyFont="1" applyBorder="1" applyAlignment="1">
      <alignment horizontal="center" vertical="center"/>
    </xf>
    <xf numFmtId="164" fontId="3904" fillId="0" borderId="2" xfId="0" applyNumberFormat="1" applyFont="1" applyBorder="1" applyAlignment="1">
      <alignment horizontal="center" vertical="center"/>
    </xf>
    <xf numFmtId="164" fontId="3905" fillId="0" borderId="2" xfId="0" applyNumberFormat="1" applyFont="1" applyBorder="1" applyAlignment="1">
      <alignment horizontal="center" vertical="center"/>
    </xf>
    <xf numFmtId="165" fontId="3906" fillId="0" borderId="2" xfId="0" applyNumberFormat="1" applyFont="1" applyBorder="1" applyAlignment="1">
      <alignment horizontal="center" vertical="center"/>
    </xf>
    <xf numFmtId="164" fontId="3907" fillId="0" borderId="2" xfId="0" applyNumberFormat="1" applyFont="1" applyBorder="1" applyAlignment="1">
      <alignment horizontal="center" vertical="center"/>
    </xf>
    <xf numFmtId="164" fontId="3908" fillId="0" borderId="2" xfId="0" applyNumberFormat="1" applyFont="1" applyBorder="1" applyAlignment="1">
      <alignment horizontal="center" vertical="center" wrapText="1"/>
    </xf>
    <xf numFmtId="4" fontId="3909" fillId="0" borderId="2" xfId="0" applyNumberFormat="1" applyFont="1" applyBorder="1" applyAlignment="1">
      <alignment horizontal="center" vertical="center"/>
    </xf>
    <xf numFmtId="164" fontId="3910" fillId="0" borderId="2" xfId="0" applyNumberFormat="1" applyFont="1" applyBorder="1" applyAlignment="1">
      <alignment horizontal="center" vertical="center"/>
    </xf>
    <xf numFmtId="0" fontId="3911" fillId="0" borderId="2" xfId="0" applyFont="1" applyBorder="1" applyAlignment="1">
      <alignment horizontal="center" vertical="center" wrapText="1"/>
    </xf>
    <xf numFmtId="4" fontId="3912" fillId="0" borderId="2" xfId="0" applyNumberFormat="1" applyFont="1" applyBorder="1" applyAlignment="1">
      <alignment horizontal="center" vertical="center"/>
    </xf>
    <xf numFmtId="164" fontId="3913" fillId="0" borderId="2" xfId="0" applyNumberFormat="1" applyFont="1" applyBorder="1" applyAlignment="1">
      <alignment horizontal="center" vertical="center"/>
    </xf>
    <xf numFmtId="164" fontId="3914" fillId="0" borderId="2" xfId="0" applyNumberFormat="1" applyFont="1" applyBorder="1" applyAlignment="1">
      <alignment horizontal="center" vertical="center"/>
    </xf>
    <xf numFmtId="165" fontId="3915" fillId="0" borderId="2" xfId="0" applyNumberFormat="1" applyFont="1" applyBorder="1" applyAlignment="1">
      <alignment horizontal="center" vertical="center"/>
    </xf>
    <xf numFmtId="164" fontId="3916" fillId="0" borderId="2" xfId="0" applyNumberFormat="1" applyFont="1" applyBorder="1" applyAlignment="1">
      <alignment horizontal="center" vertical="center"/>
    </xf>
    <xf numFmtId="164" fontId="3917" fillId="0" borderId="2" xfId="0" applyNumberFormat="1" applyFont="1" applyBorder="1" applyAlignment="1">
      <alignment horizontal="center" vertical="center" wrapText="1"/>
    </xf>
    <xf numFmtId="4" fontId="3918" fillId="0" borderId="2" xfId="0" applyNumberFormat="1" applyFont="1" applyBorder="1" applyAlignment="1">
      <alignment horizontal="center" vertical="center"/>
    </xf>
    <xf numFmtId="164" fontId="3919" fillId="0" borderId="2" xfId="0" applyNumberFormat="1" applyFont="1" applyBorder="1" applyAlignment="1">
      <alignment horizontal="center" vertical="center"/>
    </xf>
    <xf numFmtId="0" fontId="3920" fillId="0" borderId="2" xfId="0" applyFont="1" applyBorder="1" applyAlignment="1">
      <alignment horizontal="center" vertical="center" wrapText="1"/>
    </xf>
    <xf numFmtId="4" fontId="3921" fillId="0" borderId="2" xfId="0" applyNumberFormat="1" applyFont="1" applyBorder="1" applyAlignment="1">
      <alignment horizontal="center" vertical="center"/>
    </xf>
    <xf numFmtId="164" fontId="3922" fillId="0" borderId="2" xfId="0" applyNumberFormat="1" applyFont="1" applyBorder="1" applyAlignment="1">
      <alignment horizontal="center" vertical="center"/>
    </xf>
    <xf numFmtId="164" fontId="3923" fillId="0" borderId="2" xfId="0" applyNumberFormat="1" applyFont="1" applyBorder="1" applyAlignment="1">
      <alignment horizontal="center" vertical="center"/>
    </xf>
    <xf numFmtId="165" fontId="3924" fillId="0" borderId="2" xfId="0" applyNumberFormat="1" applyFont="1" applyBorder="1" applyAlignment="1">
      <alignment horizontal="center" vertical="center"/>
    </xf>
    <xf numFmtId="164" fontId="3925" fillId="0" borderId="2" xfId="0" applyNumberFormat="1" applyFont="1" applyBorder="1" applyAlignment="1">
      <alignment horizontal="center" vertical="center"/>
    </xf>
    <xf numFmtId="164" fontId="3926" fillId="0" borderId="2" xfId="0" applyNumberFormat="1" applyFont="1" applyBorder="1" applyAlignment="1">
      <alignment horizontal="center" vertical="center" wrapText="1"/>
    </xf>
    <xf numFmtId="4" fontId="3927" fillId="0" borderId="2" xfId="0" applyNumberFormat="1" applyFont="1" applyBorder="1" applyAlignment="1">
      <alignment horizontal="center" vertical="center"/>
    </xf>
    <xf numFmtId="164" fontId="3928" fillId="0" borderId="2" xfId="0" applyNumberFormat="1" applyFont="1" applyBorder="1" applyAlignment="1">
      <alignment horizontal="center" vertical="center"/>
    </xf>
    <xf numFmtId="0" fontId="3929" fillId="0" borderId="2" xfId="0" applyFont="1" applyBorder="1" applyAlignment="1">
      <alignment horizontal="center" vertical="center" wrapText="1"/>
    </xf>
    <xf numFmtId="4" fontId="3930" fillId="0" borderId="2" xfId="0" applyNumberFormat="1" applyFont="1" applyBorder="1" applyAlignment="1">
      <alignment horizontal="center" vertical="center"/>
    </xf>
    <xf numFmtId="164" fontId="3931" fillId="0" borderId="2" xfId="0" applyNumberFormat="1" applyFont="1" applyBorder="1" applyAlignment="1">
      <alignment horizontal="center" vertical="center"/>
    </xf>
    <xf numFmtId="164" fontId="3932" fillId="0" borderId="2" xfId="0" applyNumberFormat="1" applyFont="1" applyBorder="1" applyAlignment="1">
      <alignment horizontal="center" vertical="center"/>
    </xf>
    <xf numFmtId="165" fontId="3933" fillId="0" borderId="2" xfId="0" applyNumberFormat="1" applyFont="1" applyBorder="1" applyAlignment="1">
      <alignment horizontal="center" vertical="center"/>
    </xf>
    <xf numFmtId="164" fontId="3934" fillId="0" borderId="2" xfId="0" applyNumberFormat="1" applyFont="1" applyBorder="1" applyAlignment="1">
      <alignment horizontal="center" vertical="center"/>
    </xf>
    <xf numFmtId="164" fontId="3935" fillId="0" borderId="2" xfId="0" applyNumberFormat="1" applyFont="1" applyBorder="1" applyAlignment="1">
      <alignment horizontal="center" vertical="center" wrapText="1"/>
    </xf>
    <xf numFmtId="4" fontId="3936" fillId="0" borderId="2" xfId="0" applyNumberFormat="1" applyFont="1" applyBorder="1" applyAlignment="1">
      <alignment horizontal="center" vertical="center"/>
    </xf>
    <xf numFmtId="164" fontId="3937" fillId="0" borderId="2" xfId="0" applyNumberFormat="1" applyFont="1" applyBorder="1" applyAlignment="1">
      <alignment horizontal="center" vertical="center"/>
    </xf>
    <xf numFmtId="0" fontId="3938" fillId="0" borderId="2" xfId="0" applyFont="1" applyBorder="1" applyAlignment="1">
      <alignment horizontal="center" vertical="center" wrapText="1"/>
    </xf>
    <xf numFmtId="4" fontId="3939" fillId="0" borderId="2" xfId="0" applyNumberFormat="1" applyFont="1" applyBorder="1" applyAlignment="1">
      <alignment horizontal="center" vertical="center"/>
    </xf>
    <xf numFmtId="164" fontId="3940" fillId="0" borderId="2" xfId="0" applyNumberFormat="1" applyFont="1" applyBorder="1" applyAlignment="1">
      <alignment horizontal="center" vertical="center"/>
    </xf>
    <xf numFmtId="164" fontId="3941" fillId="0" borderId="2" xfId="0" applyNumberFormat="1" applyFont="1" applyBorder="1" applyAlignment="1">
      <alignment horizontal="center" vertical="center"/>
    </xf>
    <xf numFmtId="165" fontId="3942" fillId="0" borderId="2" xfId="0" applyNumberFormat="1" applyFont="1" applyBorder="1" applyAlignment="1">
      <alignment horizontal="center" vertical="center"/>
    </xf>
    <xf numFmtId="164" fontId="3943" fillId="0" borderId="2" xfId="0" applyNumberFormat="1" applyFont="1" applyBorder="1" applyAlignment="1">
      <alignment horizontal="center" vertical="center"/>
    </xf>
    <xf numFmtId="164" fontId="3944" fillId="0" borderId="2" xfId="0" applyNumberFormat="1" applyFont="1" applyBorder="1" applyAlignment="1">
      <alignment horizontal="center" vertical="center" wrapText="1"/>
    </xf>
    <xf numFmtId="4" fontId="3945" fillId="0" borderId="2" xfId="0" applyNumberFormat="1" applyFont="1" applyBorder="1" applyAlignment="1">
      <alignment horizontal="center" vertical="center"/>
    </xf>
    <xf numFmtId="164" fontId="3946" fillId="0" borderId="2" xfId="0" applyNumberFormat="1" applyFont="1" applyBorder="1" applyAlignment="1">
      <alignment horizontal="center" vertical="center"/>
    </xf>
    <xf numFmtId="0" fontId="3947" fillId="0" borderId="2" xfId="0" applyFont="1" applyBorder="1" applyAlignment="1">
      <alignment horizontal="center" vertical="center" wrapText="1"/>
    </xf>
    <xf numFmtId="4" fontId="3948" fillId="0" borderId="2" xfId="0" applyNumberFormat="1" applyFont="1" applyBorder="1" applyAlignment="1">
      <alignment horizontal="center" vertical="center"/>
    </xf>
    <xf numFmtId="164" fontId="3949" fillId="0" borderId="2" xfId="0" applyNumberFormat="1" applyFont="1" applyBorder="1" applyAlignment="1">
      <alignment horizontal="center" vertical="center"/>
    </xf>
    <xf numFmtId="164" fontId="3950" fillId="0" borderId="2" xfId="0" applyNumberFormat="1" applyFont="1" applyBorder="1" applyAlignment="1">
      <alignment horizontal="center" vertical="center"/>
    </xf>
    <xf numFmtId="165" fontId="3951" fillId="0" borderId="2" xfId="0" applyNumberFormat="1" applyFont="1" applyBorder="1" applyAlignment="1">
      <alignment horizontal="center" vertical="center"/>
    </xf>
    <xf numFmtId="164" fontId="3952" fillId="0" borderId="2" xfId="0" applyNumberFormat="1" applyFont="1" applyBorder="1" applyAlignment="1">
      <alignment horizontal="center" vertical="center"/>
    </xf>
    <xf numFmtId="164" fontId="3953" fillId="0" borderId="2" xfId="0" applyNumberFormat="1" applyFont="1" applyBorder="1" applyAlignment="1">
      <alignment horizontal="center" vertical="center" wrapText="1"/>
    </xf>
    <xf numFmtId="4" fontId="3954" fillId="0" borderId="2" xfId="0" applyNumberFormat="1" applyFont="1" applyBorder="1" applyAlignment="1">
      <alignment horizontal="center" vertical="center"/>
    </xf>
    <xf numFmtId="164" fontId="3955" fillId="0" borderId="2" xfId="0" applyNumberFormat="1" applyFont="1" applyBorder="1" applyAlignment="1">
      <alignment horizontal="center" vertical="center"/>
    </xf>
    <xf numFmtId="0" fontId="3956" fillId="0" borderId="2" xfId="0" applyFont="1" applyBorder="1" applyAlignment="1">
      <alignment horizontal="center" vertical="center" wrapText="1"/>
    </xf>
    <xf numFmtId="4" fontId="3957" fillId="0" borderId="2" xfId="0" applyNumberFormat="1" applyFont="1" applyBorder="1" applyAlignment="1">
      <alignment horizontal="center" vertical="center"/>
    </xf>
    <xf numFmtId="164" fontId="3958" fillId="0" borderId="2" xfId="0" applyNumberFormat="1" applyFont="1" applyBorder="1" applyAlignment="1">
      <alignment horizontal="center" vertical="center"/>
    </xf>
    <xf numFmtId="164" fontId="3959" fillId="0" borderId="2" xfId="0" applyNumberFormat="1" applyFont="1" applyBorder="1" applyAlignment="1">
      <alignment horizontal="center" vertical="center"/>
    </xf>
    <xf numFmtId="165" fontId="3960" fillId="0" borderId="2" xfId="0" applyNumberFormat="1" applyFont="1" applyBorder="1" applyAlignment="1">
      <alignment horizontal="center" vertical="center"/>
    </xf>
    <xf numFmtId="164" fontId="3961" fillId="0" borderId="2" xfId="0" applyNumberFormat="1" applyFont="1" applyBorder="1" applyAlignment="1">
      <alignment horizontal="center" vertical="center"/>
    </xf>
    <xf numFmtId="164" fontId="3962" fillId="0" borderId="2" xfId="0" applyNumberFormat="1" applyFont="1" applyBorder="1" applyAlignment="1">
      <alignment horizontal="center" vertical="center" wrapText="1"/>
    </xf>
    <xf numFmtId="4" fontId="3963" fillId="0" borderId="2" xfId="0" applyNumberFormat="1" applyFont="1" applyBorder="1" applyAlignment="1">
      <alignment horizontal="center" vertical="center"/>
    </xf>
    <xf numFmtId="164" fontId="3964" fillId="0" borderId="2" xfId="0" applyNumberFormat="1" applyFont="1" applyBorder="1" applyAlignment="1">
      <alignment horizontal="center" vertical="center"/>
    </xf>
    <xf numFmtId="0" fontId="3965" fillId="0" borderId="2" xfId="0" applyFont="1" applyBorder="1" applyAlignment="1">
      <alignment horizontal="center" vertical="center" wrapText="1"/>
    </xf>
    <xf numFmtId="4" fontId="3966" fillId="0" borderId="2" xfId="0" applyNumberFormat="1" applyFont="1" applyBorder="1" applyAlignment="1">
      <alignment horizontal="center" vertical="center"/>
    </xf>
    <xf numFmtId="164" fontId="3967" fillId="0" borderId="2" xfId="0" applyNumberFormat="1" applyFont="1" applyBorder="1" applyAlignment="1">
      <alignment horizontal="center" vertical="center"/>
    </xf>
    <xf numFmtId="164" fontId="3968" fillId="0" borderId="2" xfId="0" applyNumberFormat="1" applyFont="1" applyBorder="1" applyAlignment="1">
      <alignment horizontal="center" vertical="center"/>
    </xf>
    <xf numFmtId="165" fontId="3969" fillId="0" borderId="2" xfId="0" applyNumberFormat="1" applyFont="1" applyBorder="1" applyAlignment="1">
      <alignment horizontal="center" vertical="center"/>
    </xf>
    <xf numFmtId="164" fontId="3970" fillId="0" borderId="2" xfId="0" applyNumberFormat="1" applyFont="1" applyBorder="1" applyAlignment="1">
      <alignment horizontal="center" vertical="center"/>
    </xf>
    <xf numFmtId="164" fontId="3971" fillId="0" borderId="2" xfId="0" applyNumberFormat="1" applyFont="1" applyBorder="1" applyAlignment="1">
      <alignment horizontal="center" vertical="center" wrapText="1"/>
    </xf>
    <xf numFmtId="4" fontId="3972" fillId="0" borderId="2" xfId="0" applyNumberFormat="1" applyFont="1" applyBorder="1" applyAlignment="1">
      <alignment horizontal="center" vertical="center"/>
    </xf>
    <xf numFmtId="164" fontId="3973" fillId="0" borderId="2" xfId="0" applyNumberFormat="1" applyFont="1" applyBorder="1" applyAlignment="1">
      <alignment horizontal="center" vertical="center"/>
    </xf>
    <xf numFmtId="0" fontId="3974" fillId="2" borderId="2" xfId="0" applyNumberFormat="1" applyFont="1" applyFill="1" applyBorder="1" applyAlignment="1">
      <alignment horizontal="center" vertical="center" wrapText="1"/>
    </xf>
    <xf numFmtId="164" fontId="3974" fillId="2" borderId="2" xfId="0" applyNumberFormat="1" applyFont="1" applyFill="1" applyBorder="1" applyAlignment="1">
      <alignment horizontal="center" vertical="center" wrapText="1"/>
    </xf>
    <xf numFmtId="0" fontId="3975" fillId="0" borderId="2" xfId="0" applyFont="1" applyBorder="1" applyAlignment="1">
      <alignment horizontal="center" vertical="center" wrapText="1"/>
    </xf>
    <xf numFmtId="4" fontId="3976" fillId="0" borderId="2" xfId="0" applyNumberFormat="1" applyFont="1" applyBorder="1" applyAlignment="1">
      <alignment horizontal="center" vertical="center"/>
    </xf>
    <xf numFmtId="164" fontId="3977" fillId="0" borderId="2" xfId="0" applyNumberFormat="1" applyFont="1" applyBorder="1" applyAlignment="1">
      <alignment horizontal="center" vertical="center"/>
    </xf>
    <xf numFmtId="164" fontId="3978" fillId="0" borderId="2" xfId="0" applyNumberFormat="1" applyFont="1" applyBorder="1" applyAlignment="1">
      <alignment horizontal="center" vertical="center"/>
    </xf>
    <xf numFmtId="165" fontId="3979" fillId="0" borderId="2" xfId="0" applyNumberFormat="1" applyFont="1" applyBorder="1" applyAlignment="1">
      <alignment horizontal="center" vertical="center"/>
    </xf>
    <xf numFmtId="164" fontId="3980" fillId="0" borderId="2" xfId="0" applyNumberFormat="1" applyFont="1" applyBorder="1" applyAlignment="1">
      <alignment horizontal="center" vertical="center"/>
    </xf>
    <xf numFmtId="164" fontId="3981" fillId="0" borderId="2" xfId="0" applyNumberFormat="1" applyFont="1" applyBorder="1" applyAlignment="1">
      <alignment horizontal="center" vertical="center" wrapText="1"/>
    </xf>
    <xf numFmtId="4" fontId="3982" fillId="0" borderId="2" xfId="0" applyNumberFormat="1" applyFont="1" applyBorder="1" applyAlignment="1">
      <alignment horizontal="center" vertical="center"/>
    </xf>
    <xf numFmtId="164" fontId="3983" fillId="0" borderId="2" xfId="0" applyNumberFormat="1" applyFont="1" applyBorder="1" applyAlignment="1">
      <alignment horizontal="center" vertical="center"/>
    </xf>
    <xf numFmtId="0" fontId="3984" fillId="0" borderId="2" xfId="0" applyFont="1" applyBorder="1" applyAlignment="1">
      <alignment horizontal="center" vertical="center" wrapText="1"/>
    </xf>
    <xf numFmtId="4" fontId="3985" fillId="0" borderId="2" xfId="0" applyNumberFormat="1" applyFont="1" applyBorder="1" applyAlignment="1">
      <alignment horizontal="center" vertical="center"/>
    </xf>
    <xf numFmtId="164" fontId="3986" fillId="0" borderId="2" xfId="0" applyNumberFormat="1" applyFont="1" applyBorder="1" applyAlignment="1">
      <alignment horizontal="center" vertical="center"/>
    </xf>
    <xf numFmtId="164" fontId="3987" fillId="0" borderId="2" xfId="0" applyNumberFormat="1" applyFont="1" applyBorder="1" applyAlignment="1">
      <alignment horizontal="center" vertical="center"/>
    </xf>
    <xf numFmtId="165" fontId="3988" fillId="0" borderId="2" xfId="0" applyNumberFormat="1" applyFont="1" applyBorder="1" applyAlignment="1">
      <alignment horizontal="center" vertical="center"/>
    </xf>
    <xf numFmtId="164" fontId="3989" fillId="0" borderId="2" xfId="0" applyNumberFormat="1" applyFont="1" applyBorder="1" applyAlignment="1">
      <alignment horizontal="center" vertical="center"/>
    </xf>
    <xf numFmtId="164" fontId="3990" fillId="0" borderId="2" xfId="0" applyNumberFormat="1" applyFont="1" applyBorder="1" applyAlignment="1">
      <alignment horizontal="center" vertical="center" wrapText="1"/>
    </xf>
    <xf numFmtId="4" fontId="3991" fillId="0" borderId="2" xfId="0" applyNumberFormat="1" applyFont="1" applyBorder="1" applyAlignment="1">
      <alignment horizontal="center" vertical="center"/>
    </xf>
    <xf numFmtId="164" fontId="3992" fillId="0" borderId="2" xfId="0" applyNumberFormat="1" applyFont="1" applyBorder="1" applyAlignment="1">
      <alignment horizontal="center" vertical="center"/>
    </xf>
    <xf numFmtId="0" fontId="3993" fillId="0" borderId="2" xfId="0" applyFont="1" applyBorder="1" applyAlignment="1">
      <alignment horizontal="center" vertical="center" wrapText="1"/>
    </xf>
    <xf numFmtId="4" fontId="3994" fillId="0" borderId="2" xfId="0" applyNumberFormat="1" applyFont="1" applyBorder="1" applyAlignment="1">
      <alignment horizontal="center" vertical="center"/>
    </xf>
    <xf numFmtId="164" fontId="3995" fillId="0" borderId="2" xfId="0" applyNumberFormat="1" applyFont="1" applyBorder="1" applyAlignment="1">
      <alignment horizontal="center" vertical="center"/>
    </xf>
    <xf numFmtId="164" fontId="3996" fillId="0" borderId="2" xfId="0" applyNumberFormat="1" applyFont="1" applyBorder="1" applyAlignment="1">
      <alignment horizontal="center" vertical="center"/>
    </xf>
    <xf numFmtId="165" fontId="3997" fillId="0" borderId="2" xfId="0" applyNumberFormat="1" applyFont="1" applyBorder="1" applyAlignment="1">
      <alignment horizontal="center" vertical="center"/>
    </xf>
    <xf numFmtId="164" fontId="3998" fillId="0" borderId="2" xfId="0" applyNumberFormat="1" applyFont="1" applyBorder="1" applyAlignment="1">
      <alignment horizontal="center" vertical="center"/>
    </xf>
    <xf numFmtId="164" fontId="3999" fillId="0" borderId="2" xfId="0" applyNumberFormat="1" applyFont="1" applyBorder="1" applyAlignment="1">
      <alignment horizontal="center" vertical="center" wrapText="1"/>
    </xf>
    <xf numFmtId="4" fontId="4000" fillId="0" borderId="2" xfId="0" applyNumberFormat="1" applyFont="1" applyBorder="1" applyAlignment="1">
      <alignment horizontal="center" vertical="center"/>
    </xf>
    <xf numFmtId="164" fontId="4001" fillId="0" borderId="2" xfId="0" applyNumberFormat="1" applyFont="1" applyBorder="1" applyAlignment="1">
      <alignment horizontal="center" vertical="center"/>
    </xf>
    <xf numFmtId="0" fontId="4002" fillId="0" borderId="2" xfId="0" applyFont="1" applyBorder="1" applyAlignment="1">
      <alignment horizontal="center" vertical="center" wrapText="1"/>
    </xf>
    <xf numFmtId="4" fontId="4003" fillId="0" borderId="2" xfId="0" applyNumberFormat="1" applyFont="1" applyBorder="1" applyAlignment="1">
      <alignment horizontal="center" vertical="center"/>
    </xf>
    <xf numFmtId="164" fontId="4004" fillId="0" borderId="2" xfId="0" applyNumberFormat="1" applyFont="1" applyBorder="1" applyAlignment="1">
      <alignment horizontal="center" vertical="center"/>
    </xf>
    <xf numFmtId="164" fontId="4005" fillId="0" borderId="2" xfId="0" applyNumberFormat="1" applyFont="1" applyBorder="1" applyAlignment="1">
      <alignment horizontal="center" vertical="center"/>
    </xf>
    <xf numFmtId="165" fontId="4006" fillId="0" borderId="2" xfId="0" applyNumberFormat="1" applyFont="1" applyBorder="1" applyAlignment="1">
      <alignment horizontal="center" vertical="center"/>
    </xf>
    <xf numFmtId="164" fontId="4007" fillId="0" borderId="2" xfId="0" applyNumberFormat="1" applyFont="1" applyBorder="1" applyAlignment="1">
      <alignment horizontal="center" vertical="center"/>
    </xf>
    <xf numFmtId="164" fontId="4008" fillId="0" borderId="2" xfId="0" applyNumberFormat="1" applyFont="1" applyBorder="1" applyAlignment="1">
      <alignment horizontal="center" vertical="center" wrapText="1"/>
    </xf>
    <xf numFmtId="4" fontId="4009" fillId="0" borderId="2" xfId="0" applyNumberFormat="1" applyFont="1" applyBorder="1" applyAlignment="1">
      <alignment horizontal="center" vertical="center"/>
    </xf>
    <xf numFmtId="164" fontId="4010" fillId="0" borderId="2" xfId="0" applyNumberFormat="1" applyFont="1" applyBorder="1" applyAlignment="1">
      <alignment horizontal="center" vertical="center"/>
    </xf>
    <xf numFmtId="0" fontId="4011" fillId="0" borderId="2" xfId="0" applyFont="1" applyBorder="1" applyAlignment="1">
      <alignment horizontal="center" vertical="center" wrapText="1"/>
    </xf>
    <xf numFmtId="4" fontId="4012" fillId="0" borderId="2" xfId="0" applyNumberFormat="1" applyFont="1" applyBorder="1" applyAlignment="1">
      <alignment horizontal="center" vertical="center"/>
    </xf>
    <xf numFmtId="164" fontId="4013" fillId="0" borderId="2" xfId="0" applyNumberFormat="1" applyFont="1" applyBorder="1" applyAlignment="1">
      <alignment horizontal="center" vertical="center"/>
    </xf>
    <xf numFmtId="164" fontId="4014" fillId="0" borderId="2" xfId="0" applyNumberFormat="1" applyFont="1" applyBorder="1" applyAlignment="1">
      <alignment horizontal="center" vertical="center"/>
    </xf>
    <xf numFmtId="165" fontId="4015" fillId="0" borderId="2" xfId="0" applyNumberFormat="1" applyFont="1" applyBorder="1" applyAlignment="1">
      <alignment horizontal="center" vertical="center"/>
    </xf>
    <xf numFmtId="164" fontId="4016" fillId="0" borderId="2" xfId="0" applyNumberFormat="1" applyFont="1" applyBorder="1" applyAlignment="1">
      <alignment horizontal="center" vertical="center"/>
    </xf>
    <xf numFmtId="164" fontId="4017" fillId="0" borderId="2" xfId="0" applyNumberFormat="1" applyFont="1" applyBorder="1" applyAlignment="1">
      <alignment horizontal="center" vertical="center" wrapText="1"/>
    </xf>
    <xf numFmtId="4" fontId="4018" fillId="0" borderId="2" xfId="0" applyNumberFormat="1" applyFont="1" applyBorder="1" applyAlignment="1">
      <alignment horizontal="center" vertical="center"/>
    </xf>
    <xf numFmtId="164" fontId="4019" fillId="0" borderId="2" xfId="0" applyNumberFormat="1" applyFont="1" applyBorder="1" applyAlignment="1">
      <alignment horizontal="center" vertical="center"/>
    </xf>
    <xf numFmtId="0" fontId="4020" fillId="0" borderId="2" xfId="0" applyFont="1" applyBorder="1" applyAlignment="1">
      <alignment horizontal="center" vertical="center" wrapText="1"/>
    </xf>
    <xf numFmtId="4" fontId="4021" fillId="0" borderId="2" xfId="0" applyNumberFormat="1" applyFont="1" applyBorder="1" applyAlignment="1">
      <alignment horizontal="center" vertical="center"/>
    </xf>
    <xf numFmtId="164" fontId="4022" fillId="0" borderId="2" xfId="0" applyNumberFormat="1" applyFont="1" applyBorder="1" applyAlignment="1">
      <alignment horizontal="center" vertical="center"/>
    </xf>
    <xf numFmtId="164" fontId="4023" fillId="0" borderId="2" xfId="0" applyNumberFormat="1" applyFont="1" applyBorder="1" applyAlignment="1">
      <alignment horizontal="center" vertical="center"/>
    </xf>
    <xf numFmtId="165" fontId="4024" fillId="0" borderId="2" xfId="0" applyNumberFormat="1" applyFont="1" applyBorder="1" applyAlignment="1">
      <alignment horizontal="center" vertical="center"/>
    </xf>
    <xf numFmtId="164" fontId="4025" fillId="0" borderId="2" xfId="0" applyNumberFormat="1" applyFont="1" applyBorder="1" applyAlignment="1">
      <alignment horizontal="center" vertical="center"/>
    </xf>
    <xf numFmtId="164" fontId="4026" fillId="0" borderId="2" xfId="0" applyNumberFormat="1" applyFont="1" applyBorder="1" applyAlignment="1">
      <alignment horizontal="center" vertical="center" wrapText="1"/>
    </xf>
    <xf numFmtId="4" fontId="4027" fillId="0" borderId="2" xfId="0" applyNumberFormat="1" applyFont="1" applyBorder="1" applyAlignment="1">
      <alignment horizontal="center" vertical="center"/>
    </xf>
    <xf numFmtId="164" fontId="4028" fillId="0" borderId="2" xfId="0" applyNumberFormat="1" applyFont="1" applyBorder="1" applyAlignment="1">
      <alignment horizontal="center" vertical="center"/>
    </xf>
    <xf numFmtId="0" fontId="4029" fillId="0" borderId="2" xfId="0" applyFont="1" applyBorder="1" applyAlignment="1">
      <alignment horizontal="center" vertical="center" wrapText="1"/>
    </xf>
    <xf numFmtId="4" fontId="4030" fillId="0" borderId="2" xfId="0" applyNumberFormat="1" applyFont="1" applyBorder="1" applyAlignment="1">
      <alignment horizontal="center" vertical="center"/>
    </xf>
    <xf numFmtId="164" fontId="4031" fillId="0" borderId="2" xfId="0" applyNumberFormat="1" applyFont="1" applyBorder="1" applyAlignment="1">
      <alignment horizontal="center" vertical="center"/>
    </xf>
    <xf numFmtId="164" fontId="4032" fillId="0" borderId="2" xfId="0" applyNumberFormat="1" applyFont="1" applyBorder="1" applyAlignment="1">
      <alignment horizontal="center" vertical="center"/>
    </xf>
    <xf numFmtId="165" fontId="4033" fillId="0" borderId="2" xfId="0" applyNumberFormat="1" applyFont="1" applyBorder="1" applyAlignment="1">
      <alignment horizontal="center" vertical="center"/>
    </xf>
    <xf numFmtId="164" fontId="4034" fillId="0" borderId="2" xfId="0" applyNumberFormat="1" applyFont="1" applyBorder="1" applyAlignment="1">
      <alignment horizontal="center" vertical="center"/>
    </xf>
    <xf numFmtId="164" fontId="4035" fillId="0" borderId="2" xfId="0" applyNumberFormat="1" applyFont="1" applyBorder="1" applyAlignment="1">
      <alignment horizontal="center" vertical="center" wrapText="1"/>
    </xf>
    <xf numFmtId="4" fontId="4036" fillId="0" borderId="2" xfId="0" applyNumberFormat="1" applyFont="1" applyBorder="1" applyAlignment="1">
      <alignment horizontal="center" vertical="center"/>
    </xf>
    <xf numFmtId="164" fontId="4037" fillId="0" borderId="2" xfId="0" applyNumberFormat="1" applyFont="1" applyBorder="1" applyAlignment="1">
      <alignment horizontal="center" vertical="center"/>
    </xf>
    <xf numFmtId="0" fontId="4038" fillId="0" borderId="2" xfId="0" applyFont="1" applyBorder="1" applyAlignment="1">
      <alignment horizontal="center" vertical="center" wrapText="1"/>
    </xf>
    <xf numFmtId="4" fontId="4039" fillId="0" borderId="2" xfId="0" applyNumberFormat="1" applyFont="1" applyBorder="1" applyAlignment="1">
      <alignment horizontal="center" vertical="center"/>
    </xf>
    <xf numFmtId="164" fontId="4040" fillId="0" borderId="2" xfId="0" applyNumberFormat="1" applyFont="1" applyBorder="1" applyAlignment="1">
      <alignment horizontal="center" vertical="center"/>
    </xf>
    <xf numFmtId="164" fontId="4041" fillId="0" borderId="2" xfId="0" applyNumberFormat="1" applyFont="1" applyBorder="1" applyAlignment="1">
      <alignment horizontal="center" vertical="center"/>
    </xf>
    <xf numFmtId="165" fontId="4042" fillId="0" borderId="2" xfId="0" applyNumberFormat="1" applyFont="1" applyBorder="1" applyAlignment="1">
      <alignment horizontal="center" vertical="center"/>
    </xf>
    <xf numFmtId="164" fontId="4043" fillId="0" borderId="2" xfId="0" applyNumberFormat="1" applyFont="1" applyBorder="1" applyAlignment="1">
      <alignment horizontal="center" vertical="center"/>
    </xf>
    <xf numFmtId="164" fontId="4044" fillId="0" borderId="2" xfId="0" applyNumberFormat="1" applyFont="1" applyBorder="1" applyAlignment="1">
      <alignment horizontal="center" vertical="center" wrapText="1"/>
    </xf>
    <xf numFmtId="4" fontId="4045" fillId="0" borderId="2" xfId="0" applyNumberFormat="1" applyFont="1" applyBorder="1" applyAlignment="1">
      <alignment horizontal="center" vertical="center"/>
    </xf>
    <xf numFmtId="164" fontId="4046" fillId="0" borderId="2" xfId="0" applyNumberFormat="1" applyFont="1" applyBorder="1" applyAlignment="1">
      <alignment horizontal="center" vertical="center"/>
    </xf>
    <xf numFmtId="0" fontId="4047" fillId="0" borderId="2" xfId="0" applyFont="1" applyBorder="1" applyAlignment="1">
      <alignment horizontal="center" vertical="center" wrapText="1"/>
    </xf>
    <xf numFmtId="4" fontId="4048" fillId="0" borderId="2" xfId="0" applyNumberFormat="1" applyFont="1" applyBorder="1" applyAlignment="1">
      <alignment horizontal="center" vertical="center"/>
    </xf>
    <xf numFmtId="164" fontId="4049" fillId="0" borderId="2" xfId="0" applyNumberFormat="1" applyFont="1" applyBorder="1" applyAlignment="1">
      <alignment horizontal="center" vertical="center"/>
    </xf>
    <xf numFmtId="164" fontId="4050" fillId="0" borderId="2" xfId="0" applyNumberFormat="1" applyFont="1" applyBorder="1" applyAlignment="1">
      <alignment horizontal="center" vertical="center"/>
    </xf>
    <xf numFmtId="165" fontId="4051" fillId="0" borderId="2" xfId="0" applyNumberFormat="1" applyFont="1" applyBorder="1" applyAlignment="1">
      <alignment horizontal="center" vertical="center"/>
    </xf>
    <xf numFmtId="164" fontId="4052" fillId="0" borderId="2" xfId="0" applyNumberFormat="1" applyFont="1" applyBorder="1" applyAlignment="1">
      <alignment horizontal="center" vertical="center"/>
    </xf>
    <xf numFmtId="164" fontId="4053" fillId="0" borderId="2" xfId="0" applyNumberFormat="1" applyFont="1" applyBorder="1" applyAlignment="1">
      <alignment horizontal="center" vertical="center" wrapText="1"/>
    </xf>
    <xf numFmtId="4" fontId="4054" fillId="0" borderId="2" xfId="0" applyNumberFormat="1" applyFont="1" applyBorder="1" applyAlignment="1">
      <alignment horizontal="center" vertical="center"/>
    </xf>
    <xf numFmtId="164" fontId="4055" fillId="0" borderId="2" xfId="0" applyNumberFormat="1" applyFont="1" applyBorder="1" applyAlignment="1">
      <alignment horizontal="center" vertical="center"/>
    </xf>
    <xf numFmtId="0" fontId="4056" fillId="2" borderId="2" xfId="0" applyNumberFormat="1" applyFont="1" applyFill="1" applyBorder="1" applyAlignment="1">
      <alignment horizontal="center" vertical="center" wrapText="1"/>
    </xf>
    <xf numFmtId="164" fontId="4056" fillId="2" borderId="2" xfId="0" applyNumberFormat="1" applyFont="1" applyFill="1" applyBorder="1" applyAlignment="1">
      <alignment horizontal="center" vertical="center" wrapText="1"/>
    </xf>
    <xf numFmtId="0" fontId="4057" fillId="0" borderId="2" xfId="0" applyFont="1" applyBorder="1" applyAlignment="1">
      <alignment horizontal="center" vertical="center" wrapText="1"/>
    </xf>
    <xf numFmtId="4" fontId="4058" fillId="0" borderId="2" xfId="0" applyNumberFormat="1" applyFont="1" applyBorder="1" applyAlignment="1">
      <alignment horizontal="center" vertical="center"/>
    </xf>
    <xf numFmtId="164" fontId="4059" fillId="0" borderId="2" xfId="0" applyNumberFormat="1" applyFont="1" applyBorder="1" applyAlignment="1">
      <alignment horizontal="center" vertical="center"/>
    </xf>
    <xf numFmtId="164" fontId="4060" fillId="0" borderId="2" xfId="0" applyNumberFormat="1" applyFont="1" applyBorder="1" applyAlignment="1">
      <alignment horizontal="center" vertical="center"/>
    </xf>
    <xf numFmtId="165" fontId="4061" fillId="0" borderId="2" xfId="0" applyNumberFormat="1" applyFont="1" applyBorder="1" applyAlignment="1">
      <alignment horizontal="center" vertical="center"/>
    </xf>
    <xf numFmtId="164" fontId="4062" fillId="0" borderId="2" xfId="0" applyNumberFormat="1" applyFont="1" applyBorder="1" applyAlignment="1">
      <alignment horizontal="center" vertical="center"/>
    </xf>
    <xf numFmtId="164" fontId="4063" fillId="0" borderId="2" xfId="0" applyNumberFormat="1" applyFont="1" applyBorder="1" applyAlignment="1">
      <alignment horizontal="center" vertical="center" wrapText="1"/>
    </xf>
    <xf numFmtId="4" fontId="4064" fillId="0" borderId="2" xfId="0" applyNumberFormat="1" applyFont="1" applyBorder="1" applyAlignment="1">
      <alignment horizontal="center" vertical="center"/>
    </xf>
    <xf numFmtId="164" fontId="4065" fillId="0" borderId="2" xfId="0" applyNumberFormat="1" applyFont="1" applyBorder="1" applyAlignment="1">
      <alignment horizontal="center" vertical="center"/>
    </xf>
    <xf numFmtId="0" fontId="4066" fillId="0" borderId="2" xfId="0" applyFont="1" applyBorder="1" applyAlignment="1">
      <alignment horizontal="center" vertical="center" wrapText="1"/>
    </xf>
    <xf numFmtId="4" fontId="4067" fillId="0" borderId="2" xfId="0" applyNumberFormat="1" applyFont="1" applyBorder="1" applyAlignment="1">
      <alignment horizontal="center" vertical="center"/>
    </xf>
    <xf numFmtId="164" fontId="4068" fillId="0" borderId="2" xfId="0" applyNumberFormat="1" applyFont="1" applyBorder="1" applyAlignment="1">
      <alignment horizontal="center" vertical="center"/>
    </xf>
    <xf numFmtId="164" fontId="4069" fillId="0" borderId="2" xfId="0" applyNumberFormat="1" applyFont="1" applyBorder="1" applyAlignment="1">
      <alignment horizontal="center" vertical="center"/>
    </xf>
    <xf numFmtId="165" fontId="4070" fillId="0" borderId="2" xfId="0" applyNumberFormat="1" applyFont="1" applyBorder="1" applyAlignment="1">
      <alignment horizontal="center" vertical="center"/>
    </xf>
    <xf numFmtId="164" fontId="4071" fillId="0" borderId="2" xfId="0" applyNumberFormat="1" applyFont="1" applyBorder="1" applyAlignment="1">
      <alignment horizontal="center" vertical="center"/>
    </xf>
    <xf numFmtId="164" fontId="4072" fillId="0" borderId="2" xfId="0" applyNumberFormat="1" applyFont="1" applyBorder="1" applyAlignment="1">
      <alignment horizontal="center" vertical="center" wrapText="1"/>
    </xf>
    <xf numFmtId="4" fontId="4073" fillId="0" borderId="2" xfId="0" applyNumberFormat="1" applyFont="1" applyBorder="1" applyAlignment="1">
      <alignment horizontal="center" vertical="center"/>
    </xf>
    <xf numFmtId="164" fontId="4074" fillId="0" borderId="2" xfId="0" applyNumberFormat="1" applyFont="1" applyBorder="1" applyAlignment="1">
      <alignment horizontal="center" vertical="center"/>
    </xf>
    <xf numFmtId="0" fontId="4191" fillId="2" borderId="2" xfId="0" applyNumberFormat="1" applyFont="1" applyFill="1" applyBorder="1" applyAlignment="1">
      <alignment horizontal="center" vertical="center" wrapText="1"/>
    </xf>
    <xf numFmtId="0" fontId="4192" fillId="2" borderId="2" xfId="0" applyNumberFormat="1" applyFont="1" applyFill="1" applyBorder="1" applyAlignment="1">
      <alignment horizontal="center" vertical="center" wrapText="1"/>
    </xf>
    <xf numFmtId="164" fontId="4192" fillId="2" borderId="2" xfId="0" applyNumberFormat="1" applyFont="1" applyFill="1" applyBorder="1" applyAlignment="1">
      <alignment horizontal="center" vertical="center"/>
    </xf>
    <xf numFmtId="0" fontId="419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19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4191" fillId="0" borderId="2" xfId="0" applyFont="1" applyBorder="1" applyAlignment="1">
      <alignment horizontal="left"/>
    </xf>
    <xf numFmtId="0" fontId="4191" fillId="0" borderId="2" xfId="0" applyFont="1" applyBorder="1" applyAlignment="1">
      <alignment horizontal="left" vertical="center"/>
    </xf>
    <xf numFmtId="0" fontId="419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4191" fillId="0" borderId="2" xfId="0" applyFont="1" applyBorder="1" applyAlignment="1">
      <alignment horizontal="left" vertical="center" wrapText="1"/>
    </xf>
    <xf numFmtId="0" fontId="4075" fillId="0" borderId="2" xfId="0" applyFont="1" applyBorder="1" applyAlignment="1">
      <alignment horizontal="center" vertical="center" wrapText="1"/>
    </xf>
    <xf numFmtId="165" fontId="4076" fillId="0" borderId="2" xfId="0" applyNumberFormat="1" applyFont="1" applyBorder="1" applyAlignment="1">
      <alignment horizontal="center" vertical="center" wrapText="1"/>
    </xf>
    <xf numFmtId="0" fontId="4077" fillId="0" borderId="2" xfId="0" applyFont="1" applyBorder="1" applyAlignment="1">
      <alignment horizontal="center" vertical="center" wrapText="1"/>
    </xf>
    <xf numFmtId="0" fontId="4077" fillId="0" borderId="2" xfId="0" applyFont="1" applyBorder="1" applyAlignment="1">
      <alignment horizontal="center" vertical="center" wrapText="1"/>
    </xf>
    <xf numFmtId="165" fontId="4078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165" fontId="4079" fillId="0" borderId="2" xfId="0" applyNumberFormat="1" applyFont="1" applyBorder="1" applyAlignment="1">
      <alignment horizontal="center" vertical="center" wrapText="1"/>
    </xf>
    <xf numFmtId="0" fontId="4080" fillId="0" borderId="2" xfId="0" applyFont="1" applyBorder="1" applyAlignment="1">
      <alignment horizontal="center" vertical="center" wrapText="1"/>
    </xf>
    <xf numFmtId="0" fontId="4080" fillId="0" borderId="2" xfId="0" applyFont="1" applyBorder="1" applyAlignment="1">
      <alignment horizontal="center" vertical="center" wrapText="1"/>
    </xf>
    <xf numFmtId="165" fontId="4081" fillId="0" borderId="2" xfId="0" applyNumberFormat="1" applyFont="1" applyBorder="1" applyAlignment="1">
      <alignment horizontal="center" vertical="center" wrapText="1"/>
    </xf>
    <xf numFmtId="165" fontId="4082" fillId="0" borderId="2" xfId="0" applyNumberFormat="1" applyFont="1" applyBorder="1" applyAlignment="1">
      <alignment horizontal="center" vertical="center" wrapText="1"/>
    </xf>
    <xf numFmtId="0" fontId="4083" fillId="0" borderId="2" xfId="0" applyFont="1" applyBorder="1" applyAlignment="1">
      <alignment horizontal="center" vertical="center" wrapText="1"/>
    </xf>
    <xf numFmtId="0" fontId="4083" fillId="0" borderId="2" xfId="0" applyFont="1" applyBorder="1" applyAlignment="1">
      <alignment horizontal="center" vertical="center" wrapText="1"/>
    </xf>
    <xf numFmtId="165" fontId="4084" fillId="0" borderId="2" xfId="0" applyNumberFormat="1" applyFont="1" applyBorder="1" applyAlignment="1">
      <alignment horizontal="center" vertical="center" wrapText="1"/>
    </xf>
    <xf numFmtId="165" fontId="4085" fillId="0" borderId="2" xfId="0" applyNumberFormat="1" applyFont="1" applyBorder="1" applyAlignment="1">
      <alignment horizontal="center" vertical="center" wrapText="1"/>
    </xf>
    <xf numFmtId="165" fontId="4086" fillId="0" borderId="2" xfId="0" applyNumberFormat="1" applyFont="1" applyBorder="1" applyAlignment="1">
      <alignment horizontal="center" vertical="center" wrapText="1"/>
    </xf>
    <xf numFmtId="0" fontId="4087" fillId="0" borderId="2" xfId="0" applyFont="1" applyBorder="1" applyAlignment="1">
      <alignment horizontal="center" vertical="center" wrapText="1"/>
    </xf>
    <xf numFmtId="0" fontId="4087" fillId="0" borderId="2" xfId="0" applyFont="1" applyBorder="1" applyAlignment="1">
      <alignment horizontal="center" vertical="center" wrapText="1"/>
    </xf>
    <xf numFmtId="165" fontId="4088" fillId="0" borderId="2" xfId="0" applyNumberFormat="1" applyFont="1" applyBorder="1" applyAlignment="1">
      <alignment horizontal="center" vertical="center" wrapText="1"/>
    </xf>
    <xf numFmtId="165" fontId="4089" fillId="0" borderId="2" xfId="0" applyNumberFormat="1" applyFont="1" applyBorder="1" applyAlignment="1">
      <alignment horizontal="center" vertical="center" wrapText="1"/>
    </xf>
    <xf numFmtId="165" fontId="4090" fillId="0" borderId="2" xfId="0" applyNumberFormat="1" applyFont="1" applyBorder="1" applyAlignment="1">
      <alignment horizontal="center" vertical="center" wrapText="1"/>
    </xf>
    <xf numFmtId="0" fontId="4091" fillId="0" borderId="2" xfId="0" applyFont="1" applyBorder="1" applyAlignment="1">
      <alignment horizontal="center" vertical="center" wrapText="1"/>
    </xf>
    <xf numFmtId="0" fontId="4091" fillId="0" borderId="2" xfId="0" applyFont="1" applyBorder="1" applyAlignment="1">
      <alignment horizontal="center" vertical="center" wrapText="1"/>
    </xf>
    <xf numFmtId="165" fontId="4092" fillId="0" borderId="2" xfId="0" applyNumberFormat="1" applyFont="1" applyBorder="1" applyAlignment="1">
      <alignment horizontal="center" vertical="center" wrapText="1"/>
    </xf>
    <xf numFmtId="165" fontId="4093" fillId="0" borderId="2" xfId="0" applyNumberFormat="1" applyFont="1" applyBorder="1" applyAlignment="1">
      <alignment horizontal="center" vertical="center" wrapText="1"/>
    </xf>
    <xf numFmtId="165" fontId="4094" fillId="0" borderId="2" xfId="0" applyNumberFormat="1" applyFont="1" applyBorder="1" applyAlignment="1">
      <alignment horizontal="center" vertical="center" wrapText="1"/>
    </xf>
    <xf numFmtId="165" fontId="4095" fillId="0" borderId="2" xfId="0" applyNumberFormat="1" applyFont="1" applyBorder="1" applyAlignment="1">
      <alignment horizontal="center" vertical="center" wrapText="1"/>
    </xf>
    <xf numFmtId="0" fontId="4096" fillId="0" borderId="2" xfId="0" applyFont="1" applyBorder="1" applyAlignment="1">
      <alignment horizontal="center" vertical="center" wrapText="1"/>
    </xf>
    <xf numFmtId="0" fontId="4096" fillId="0" borderId="2" xfId="0" applyFont="1" applyBorder="1" applyAlignment="1">
      <alignment horizontal="center" vertical="center" wrapText="1"/>
    </xf>
    <xf numFmtId="165" fontId="4097" fillId="0" borderId="2" xfId="0" applyNumberFormat="1" applyFont="1" applyBorder="1" applyAlignment="1">
      <alignment horizontal="center" vertical="center" wrapText="1"/>
    </xf>
    <xf numFmtId="165" fontId="4098" fillId="0" borderId="2" xfId="0" applyNumberFormat="1" applyFont="1" applyBorder="1" applyAlignment="1">
      <alignment horizontal="center" vertical="center" wrapText="1"/>
    </xf>
    <xf numFmtId="165" fontId="4099" fillId="0" borderId="2" xfId="0" applyNumberFormat="1" applyFont="1" applyBorder="1" applyAlignment="1">
      <alignment horizontal="center" vertical="center" wrapText="1"/>
    </xf>
    <xf numFmtId="165" fontId="4100" fillId="0" borderId="2" xfId="0" applyNumberFormat="1" applyFont="1" applyBorder="1" applyAlignment="1">
      <alignment horizontal="center" vertical="center" wrapText="1"/>
    </xf>
    <xf numFmtId="0" fontId="4101" fillId="0" borderId="2" xfId="0" applyFont="1" applyBorder="1" applyAlignment="1">
      <alignment horizontal="center" vertical="center" wrapText="1"/>
    </xf>
    <xf numFmtId="165" fontId="4102" fillId="0" borderId="2" xfId="0" applyNumberFormat="1" applyFont="1" applyBorder="1" applyAlignment="1">
      <alignment horizontal="center" vertical="center" wrapText="1"/>
    </xf>
    <xf numFmtId="0" fontId="4103" fillId="0" borderId="2" xfId="0" applyFont="1" applyBorder="1" applyAlignment="1">
      <alignment horizontal="center" vertical="center" wrapText="1"/>
    </xf>
    <xf numFmtId="0" fontId="4103" fillId="0" borderId="2" xfId="0" applyFont="1" applyBorder="1" applyAlignment="1">
      <alignment horizontal="center" vertical="center" wrapText="1"/>
    </xf>
    <xf numFmtId="165" fontId="4104" fillId="0" borderId="2" xfId="0" applyNumberFormat="1" applyFont="1" applyBorder="1" applyAlignment="1">
      <alignment horizontal="center" vertical="center" wrapText="1"/>
    </xf>
    <xf numFmtId="165" fontId="4105" fillId="0" borderId="2" xfId="0" applyNumberFormat="1" applyFont="1" applyBorder="1" applyAlignment="1">
      <alignment horizontal="center" vertical="center" wrapText="1"/>
    </xf>
    <xf numFmtId="165" fontId="4106" fillId="0" borderId="2" xfId="0" applyNumberFormat="1" applyFont="1" applyBorder="1" applyAlignment="1">
      <alignment horizontal="center" vertical="center" wrapText="1"/>
    </xf>
    <xf numFmtId="165" fontId="4107" fillId="0" borderId="2" xfId="0" applyNumberFormat="1" applyFont="1" applyBorder="1" applyAlignment="1">
      <alignment horizontal="center" vertical="center" wrapText="1"/>
    </xf>
    <xf numFmtId="165" fontId="4108" fillId="0" borderId="2" xfId="0" applyNumberFormat="1" applyFont="1" applyBorder="1" applyAlignment="1">
      <alignment horizontal="center" vertical="center" wrapText="1"/>
    </xf>
    <xf numFmtId="165" fontId="4109" fillId="0" borderId="2" xfId="0" applyNumberFormat="1" applyFont="1" applyBorder="1" applyAlignment="1">
      <alignment horizontal="center" vertical="center" wrapText="1"/>
    </xf>
    <xf numFmtId="0" fontId="4110" fillId="0" borderId="2" xfId="0" applyFont="1" applyBorder="1" applyAlignment="1">
      <alignment horizontal="center" vertical="center" wrapText="1"/>
    </xf>
    <xf numFmtId="0" fontId="4110" fillId="0" borderId="2" xfId="0" applyFont="1" applyBorder="1" applyAlignment="1">
      <alignment horizontal="center" vertical="center" wrapText="1"/>
    </xf>
    <xf numFmtId="165" fontId="4111" fillId="0" borderId="2" xfId="0" applyNumberFormat="1" applyFont="1" applyBorder="1" applyAlignment="1">
      <alignment horizontal="center" vertical="center" wrapText="1"/>
    </xf>
    <xf numFmtId="165" fontId="4112" fillId="0" borderId="2" xfId="0" applyNumberFormat="1" applyFont="1" applyBorder="1" applyAlignment="1">
      <alignment horizontal="center" vertical="center" wrapText="1"/>
    </xf>
    <xf numFmtId="165" fontId="4113" fillId="0" borderId="2" xfId="0" applyNumberFormat="1" applyFont="1" applyBorder="1" applyAlignment="1">
      <alignment horizontal="center" vertical="center" wrapText="1"/>
    </xf>
    <xf numFmtId="165" fontId="4114" fillId="0" borderId="2" xfId="0" applyNumberFormat="1" applyFont="1" applyBorder="1" applyAlignment="1">
      <alignment horizontal="center" vertical="center" wrapText="1"/>
    </xf>
    <xf numFmtId="165" fontId="4115" fillId="0" borderId="2" xfId="0" applyNumberFormat="1" applyFont="1" applyBorder="1" applyAlignment="1">
      <alignment horizontal="center" vertical="center" wrapText="1"/>
    </xf>
    <xf numFmtId="0" fontId="4116" fillId="0" borderId="2" xfId="0" applyFont="1" applyBorder="1" applyAlignment="1">
      <alignment horizontal="center" vertical="center" wrapText="1"/>
    </xf>
    <xf numFmtId="0" fontId="4116" fillId="0" borderId="2" xfId="0" applyFont="1" applyBorder="1" applyAlignment="1">
      <alignment horizontal="center" vertical="center" wrapText="1"/>
    </xf>
    <xf numFmtId="165" fontId="4117" fillId="0" borderId="2" xfId="0" applyNumberFormat="1" applyFont="1" applyBorder="1" applyAlignment="1">
      <alignment horizontal="center" vertical="center" wrapText="1"/>
    </xf>
    <xf numFmtId="165" fontId="4118" fillId="0" borderId="2" xfId="0" applyNumberFormat="1" applyFont="1" applyBorder="1" applyAlignment="1">
      <alignment horizontal="center" vertical="center" wrapText="1"/>
    </xf>
    <xf numFmtId="165" fontId="4119" fillId="0" borderId="2" xfId="0" applyNumberFormat="1" applyFont="1" applyBorder="1" applyAlignment="1">
      <alignment horizontal="center" vertical="center" wrapText="1"/>
    </xf>
    <xf numFmtId="165" fontId="4120" fillId="0" borderId="2" xfId="0" applyNumberFormat="1" applyFont="1" applyBorder="1" applyAlignment="1">
      <alignment horizontal="center" vertical="center" wrapText="1"/>
    </xf>
    <xf numFmtId="0" fontId="4121" fillId="0" borderId="2" xfId="0" applyFont="1" applyBorder="1" applyAlignment="1">
      <alignment horizontal="center" vertical="center" wrapText="1"/>
    </xf>
    <xf numFmtId="0" fontId="4121" fillId="0" borderId="2" xfId="0" applyFont="1" applyBorder="1" applyAlignment="1">
      <alignment horizontal="center" vertical="center" wrapText="1"/>
    </xf>
    <xf numFmtId="165" fontId="4122" fillId="0" borderId="2" xfId="0" applyNumberFormat="1" applyFont="1" applyBorder="1" applyAlignment="1">
      <alignment horizontal="center" vertical="center" wrapText="1"/>
    </xf>
    <xf numFmtId="165" fontId="4123" fillId="0" borderId="2" xfId="0" applyNumberFormat="1" applyFont="1" applyBorder="1" applyAlignment="1">
      <alignment horizontal="center" vertical="center" wrapText="1"/>
    </xf>
    <xf numFmtId="165" fontId="4124" fillId="0" borderId="2" xfId="0" applyNumberFormat="1" applyFont="1" applyBorder="1" applyAlignment="1">
      <alignment horizontal="center" vertical="center" wrapText="1"/>
    </xf>
    <xf numFmtId="165" fontId="4125" fillId="0" borderId="2" xfId="0" applyNumberFormat="1" applyFont="1" applyBorder="1" applyAlignment="1">
      <alignment horizontal="center" vertical="center" wrapText="1"/>
    </xf>
    <xf numFmtId="165" fontId="4126" fillId="0" borderId="2" xfId="0" applyNumberFormat="1" applyFont="1" applyBorder="1" applyAlignment="1">
      <alignment horizontal="center" vertical="center" wrapText="1"/>
    </xf>
    <xf numFmtId="165" fontId="4127" fillId="0" borderId="2" xfId="0" applyNumberFormat="1" applyFont="1" applyBorder="1" applyAlignment="1">
      <alignment horizontal="center" vertical="center" wrapText="1"/>
    </xf>
    <xf numFmtId="0" fontId="4128" fillId="0" borderId="2" xfId="0" applyFont="1" applyBorder="1" applyAlignment="1">
      <alignment horizontal="center" vertical="center" wrapText="1"/>
    </xf>
    <xf numFmtId="0" fontId="4128" fillId="0" borderId="2" xfId="0" applyFont="1" applyBorder="1" applyAlignment="1">
      <alignment horizontal="center" vertical="center" wrapText="1"/>
    </xf>
    <xf numFmtId="165" fontId="4129" fillId="0" borderId="2" xfId="0" applyNumberFormat="1" applyFont="1" applyBorder="1" applyAlignment="1">
      <alignment horizontal="center" vertical="center" wrapText="1"/>
    </xf>
    <xf numFmtId="165" fontId="4130" fillId="0" borderId="2" xfId="0" applyNumberFormat="1" applyFont="1" applyBorder="1" applyAlignment="1">
      <alignment horizontal="center" vertical="center" wrapText="1"/>
    </xf>
    <xf numFmtId="165" fontId="4131" fillId="0" borderId="2" xfId="0" applyNumberFormat="1" applyFont="1" applyBorder="1" applyAlignment="1">
      <alignment horizontal="center" vertical="center" wrapText="1"/>
    </xf>
    <xf numFmtId="165" fontId="4132" fillId="0" borderId="2" xfId="0" applyNumberFormat="1" applyFont="1" applyBorder="1" applyAlignment="1">
      <alignment horizontal="center" vertical="center" wrapText="1"/>
    </xf>
    <xf numFmtId="165" fontId="4133" fillId="0" borderId="2" xfId="0" applyNumberFormat="1" applyFont="1" applyBorder="1" applyAlignment="1">
      <alignment horizontal="center" vertical="center" wrapText="1"/>
    </xf>
    <xf numFmtId="0" fontId="4134" fillId="0" borderId="2" xfId="0" applyFont="1" applyBorder="1" applyAlignment="1">
      <alignment horizontal="center" vertical="center" wrapText="1"/>
    </xf>
    <xf numFmtId="0" fontId="4134" fillId="0" borderId="2" xfId="0" applyFont="1" applyBorder="1" applyAlignment="1">
      <alignment horizontal="center" vertical="center" wrapText="1"/>
    </xf>
    <xf numFmtId="165" fontId="4135" fillId="0" borderId="2" xfId="0" applyNumberFormat="1" applyFont="1" applyBorder="1" applyAlignment="1">
      <alignment horizontal="center" vertical="center" wrapText="1"/>
    </xf>
    <xf numFmtId="165" fontId="4136" fillId="0" borderId="2" xfId="0" applyNumberFormat="1" applyFont="1" applyBorder="1" applyAlignment="1">
      <alignment horizontal="center" vertical="center" wrapText="1"/>
    </xf>
    <xf numFmtId="165" fontId="4137" fillId="0" borderId="2" xfId="0" applyNumberFormat="1" applyFont="1" applyBorder="1" applyAlignment="1">
      <alignment horizontal="center" vertical="center" wrapText="1"/>
    </xf>
    <xf numFmtId="165" fontId="4138" fillId="0" borderId="2" xfId="0" applyNumberFormat="1" applyFont="1" applyBorder="1" applyAlignment="1">
      <alignment horizontal="center" vertical="center" wrapText="1"/>
    </xf>
    <xf numFmtId="165" fontId="4139" fillId="0" borderId="2" xfId="0" applyNumberFormat="1" applyFont="1" applyBorder="1" applyAlignment="1">
      <alignment horizontal="center" vertical="center" wrapText="1"/>
    </xf>
    <xf numFmtId="0" fontId="4140" fillId="0" borderId="2" xfId="0" applyFont="1" applyBorder="1" applyAlignment="1">
      <alignment horizontal="center" vertical="center" wrapText="1"/>
    </xf>
    <xf numFmtId="0" fontId="4140" fillId="0" borderId="2" xfId="0" applyFont="1" applyBorder="1" applyAlignment="1">
      <alignment horizontal="center" vertical="center" wrapText="1"/>
    </xf>
    <xf numFmtId="165" fontId="4141" fillId="0" borderId="2" xfId="0" applyNumberFormat="1" applyFont="1" applyBorder="1" applyAlignment="1">
      <alignment horizontal="center" vertical="center" wrapText="1"/>
    </xf>
    <xf numFmtId="165" fontId="4142" fillId="0" borderId="2" xfId="0" applyNumberFormat="1" applyFont="1" applyBorder="1" applyAlignment="1">
      <alignment horizontal="center" vertical="center" wrapText="1"/>
    </xf>
    <xf numFmtId="165" fontId="4143" fillId="0" borderId="2" xfId="0" applyNumberFormat="1" applyFont="1" applyBorder="1" applyAlignment="1">
      <alignment horizontal="center" vertical="center" wrapText="1"/>
    </xf>
    <xf numFmtId="165" fontId="4144" fillId="0" borderId="2" xfId="0" applyNumberFormat="1" applyFont="1" applyBorder="1" applyAlignment="1">
      <alignment horizontal="center" vertical="center" wrapText="1"/>
    </xf>
    <xf numFmtId="0" fontId="4145" fillId="0" borderId="2" xfId="0" applyFont="1" applyBorder="1" applyAlignment="1">
      <alignment horizontal="center" vertical="center" wrapText="1"/>
    </xf>
    <xf numFmtId="0" fontId="4145" fillId="0" borderId="2" xfId="0" applyFont="1" applyBorder="1" applyAlignment="1">
      <alignment horizontal="center" vertical="center" wrapText="1"/>
    </xf>
    <xf numFmtId="165" fontId="4146" fillId="0" borderId="2" xfId="0" applyNumberFormat="1" applyFont="1" applyBorder="1" applyAlignment="1">
      <alignment horizontal="center" vertical="center" wrapText="1"/>
    </xf>
    <xf numFmtId="165" fontId="4147" fillId="0" borderId="2" xfId="0" applyNumberFormat="1" applyFont="1" applyBorder="1" applyAlignment="1">
      <alignment horizontal="center" vertical="center" wrapText="1"/>
    </xf>
    <xf numFmtId="165" fontId="4148" fillId="0" borderId="2" xfId="0" applyNumberFormat="1" applyFont="1" applyBorder="1" applyAlignment="1">
      <alignment horizontal="center" vertical="center" wrapText="1"/>
    </xf>
    <xf numFmtId="165" fontId="4149" fillId="0" borderId="2" xfId="0" applyNumberFormat="1" applyFont="1" applyBorder="1" applyAlignment="1">
      <alignment horizontal="center" vertical="center" wrapText="1"/>
    </xf>
    <xf numFmtId="0" fontId="4150" fillId="0" borderId="2" xfId="0" applyFont="1" applyBorder="1" applyAlignment="1">
      <alignment horizontal="center" vertical="center" wrapText="1"/>
    </xf>
    <xf numFmtId="0" fontId="4150" fillId="0" borderId="2" xfId="0" applyFont="1" applyBorder="1" applyAlignment="1">
      <alignment horizontal="center" vertical="center" wrapText="1"/>
    </xf>
    <xf numFmtId="165" fontId="4151" fillId="0" borderId="2" xfId="0" applyNumberFormat="1" applyFont="1" applyBorder="1" applyAlignment="1">
      <alignment horizontal="center" vertical="center" wrapText="1"/>
    </xf>
    <xf numFmtId="165" fontId="4152" fillId="0" borderId="2" xfId="0" applyNumberFormat="1" applyFont="1" applyBorder="1" applyAlignment="1">
      <alignment horizontal="center" vertical="center" wrapText="1"/>
    </xf>
    <xf numFmtId="165" fontId="4153" fillId="0" borderId="2" xfId="0" applyNumberFormat="1" applyFont="1" applyBorder="1" applyAlignment="1">
      <alignment horizontal="center" vertical="center" wrapText="1"/>
    </xf>
    <xf numFmtId="165" fontId="4154" fillId="0" borderId="2" xfId="0" applyNumberFormat="1" applyFont="1" applyBorder="1" applyAlignment="1">
      <alignment horizontal="center" vertical="center" wrapText="1"/>
    </xf>
    <xf numFmtId="165" fontId="4155" fillId="0" borderId="2" xfId="0" applyNumberFormat="1" applyFont="1" applyBorder="1" applyAlignment="1">
      <alignment horizontal="center" vertical="center" wrapText="1"/>
    </xf>
    <xf numFmtId="165" fontId="4156" fillId="0" borderId="2" xfId="0" applyNumberFormat="1" applyFont="1" applyBorder="1" applyAlignment="1">
      <alignment horizontal="center" vertical="center" wrapText="1"/>
    </xf>
    <xf numFmtId="0" fontId="4157" fillId="0" borderId="2" xfId="0" applyFont="1" applyBorder="1" applyAlignment="1">
      <alignment horizontal="center" vertical="center" wrapText="1"/>
    </xf>
    <xf numFmtId="0" fontId="4157" fillId="0" borderId="2" xfId="0" applyFont="1" applyBorder="1" applyAlignment="1">
      <alignment horizontal="center" vertical="center" wrapText="1"/>
    </xf>
    <xf numFmtId="165" fontId="4158" fillId="0" borderId="2" xfId="0" applyNumberFormat="1" applyFont="1" applyBorder="1" applyAlignment="1">
      <alignment horizontal="center" vertical="center" wrapText="1"/>
    </xf>
    <xf numFmtId="165" fontId="4159" fillId="0" borderId="2" xfId="0" applyNumberFormat="1" applyFont="1" applyBorder="1" applyAlignment="1">
      <alignment horizontal="center" vertical="center" wrapText="1"/>
    </xf>
    <xf numFmtId="165" fontId="4160" fillId="0" borderId="2" xfId="0" applyNumberFormat="1" applyFont="1" applyBorder="1" applyAlignment="1">
      <alignment horizontal="center" vertical="center" wrapText="1"/>
    </xf>
    <xf numFmtId="165" fontId="4161" fillId="0" borderId="2" xfId="0" applyNumberFormat="1" applyFont="1" applyBorder="1" applyAlignment="1">
      <alignment horizontal="center" vertical="center" wrapText="1"/>
    </xf>
    <xf numFmtId="165" fontId="4162" fillId="0" borderId="2" xfId="0" applyNumberFormat="1" applyFont="1" applyBorder="1" applyAlignment="1">
      <alignment horizontal="center" vertical="center" wrapText="1"/>
    </xf>
    <xf numFmtId="165" fontId="4163" fillId="0" borderId="2" xfId="0" applyNumberFormat="1" applyFont="1" applyBorder="1" applyAlignment="1">
      <alignment horizontal="center" vertical="center" wrapText="1"/>
    </xf>
    <xf numFmtId="165" fontId="4164" fillId="0" borderId="2" xfId="0" applyNumberFormat="1" applyFont="1" applyBorder="1" applyAlignment="1">
      <alignment horizontal="center" vertical="center" wrapText="1"/>
    </xf>
    <xf numFmtId="0" fontId="4165" fillId="0" borderId="2" xfId="0" applyFont="1" applyBorder="1" applyAlignment="1">
      <alignment horizontal="center" vertical="center" wrapText="1"/>
    </xf>
    <xf numFmtId="0" fontId="4165" fillId="0" borderId="2" xfId="0" applyFont="1" applyBorder="1" applyAlignment="1">
      <alignment horizontal="center" vertical="center" wrapText="1"/>
    </xf>
    <xf numFmtId="165" fontId="4166" fillId="0" borderId="2" xfId="0" applyNumberFormat="1" applyFont="1" applyBorder="1" applyAlignment="1">
      <alignment horizontal="center" vertical="center" wrapText="1"/>
    </xf>
    <xf numFmtId="165" fontId="4167" fillId="0" borderId="2" xfId="0" applyNumberFormat="1" applyFont="1" applyBorder="1" applyAlignment="1">
      <alignment horizontal="center" vertical="center" wrapText="1"/>
    </xf>
    <xf numFmtId="0" fontId="4168" fillId="0" borderId="2" xfId="0" applyFont="1" applyBorder="1" applyAlignment="1">
      <alignment horizontal="center" vertical="center" wrapText="1"/>
    </xf>
    <xf numFmtId="0" fontId="4168" fillId="0" borderId="2" xfId="0" applyFont="1" applyBorder="1" applyAlignment="1">
      <alignment horizontal="center" vertical="center" wrapText="1"/>
    </xf>
    <xf numFmtId="165" fontId="4169" fillId="0" borderId="2" xfId="0" applyNumberFormat="1" applyFont="1" applyBorder="1" applyAlignment="1">
      <alignment horizontal="center" vertical="center" wrapText="1"/>
    </xf>
    <xf numFmtId="165" fontId="4170" fillId="0" borderId="2" xfId="0" applyNumberFormat="1" applyFont="1" applyBorder="1" applyAlignment="1">
      <alignment horizontal="center" vertical="center" wrapText="1"/>
    </xf>
    <xf numFmtId="165" fontId="4171" fillId="0" borderId="2" xfId="0" applyNumberFormat="1" applyFont="1" applyBorder="1" applyAlignment="1">
      <alignment horizontal="center" vertical="center" wrapText="1"/>
    </xf>
    <xf numFmtId="165" fontId="4172" fillId="0" borderId="2" xfId="0" applyNumberFormat="1" applyFont="1" applyBorder="1" applyAlignment="1">
      <alignment horizontal="center" vertical="center" wrapText="1"/>
    </xf>
    <xf numFmtId="0" fontId="4173" fillId="0" borderId="2" xfId="0" applyFont="1" applyBorder="1" applyAlignment="1">
      <alignment horizontal="center" vertical="center" wrapText="1"/>
    </xf>
    <xf numFmtId="165" fontId="4174" fillId="0" borderId="2" xfId="0" applyNumberFormat="1" applyFont="1" applyBorder="1" applyAlignment="1">
      <alignment horizontal="center" vertical="center" wrapText="1"/>
    </xf>
    <xf numFmtId="0" fontId="4175" fillId="0" borderId="2" xfId="0" applyFont="1" applyBorder="1" applyAlignment="1">
      <alignment horizontal="center" vertical="center" wrapText="1"/>
    </xf>
    <xf numFmtId="0" fontId="4175" fillId="0" borderId="2" xfId="0" applyFont="1" applyBorder="1" applyAlignment="1">
      <alignment horizontal="center" vertical="center" wrapText="1"/>
    </xf>
    <xf numFmtId="165" fontId="4176" fillId="0" borderId="2" xfId="0" applyNumberFormat="1" applyFont="1" applyBorder="1" applyAlignment="1">
      <alignment horizontal="center" vertical="center" wrapText="1"/>
    </xf>
    <xf numFmtId="165" fontId="4177" fillId="0" borderId="2" xfId="0" applyNumberFormat="1" applyFont="1" applyBorder="1" applyAlignment="1">
      <alignment horizontal="center" vertical="center" wrapText="1"/>
    </xf>
    <xf numFmtId="165" fontId="4178" fillId="0" borderId="2" xfId="0" applyNumberFormat="1" applyFont="1" applyBorder="1" applyAlignment="1">
      <alignment horizontal="center" vertical="center" wrapText="1"/>
    </xf>
    <xf numFmtId="165" fontId="4179" fillId="0" borderId="2" xfId="0" applyNumberFormat="1" applyFont="1" applyBorder="1" applyAlignment="1">
      <alignment horizontal="center" vertical="center" wrapText="1"/>
    </xf>
    <xf numFmtId="165" fontId="4180" fillId="0" borderId="2" xfId="0" applyNumberFormat="1" applyFont="1" applyBorder="1" applyAlignment="1">
      <alignment horizontal="center" vertical="center" wrapText="1"/>
    </xf>
    <xf numFmtId="165" fontId="4181" fillId="0" borderId="2" xfId="0" applyNumberFormat="1" applyFont="1" applyBorder="1" applyAlignment="1">
      <alignment horizontal="center" vertical="center" wrapText="1"/>
    </xf>
    <xf numFmtId="0" fontId="4182" fillId="0" borderId="2" xfId="0" applyFont="1" applyBorder="1" applyAlignment="1">
      <alignment horizontal="center" vertical="center" wrapText="1"/>
    </xf>
    <xf numFmtId="0" fontId="4182" fillId="0" borderId="2" xfId="0" applyFont="1" applyBorder="1" applyAlignment="1">
      <alignment horizontal="center" vertical="center" wrapText="1"/>
    </xf>
    <xf numFmtId="165" fontId="4183" fillId="0" borderId="2" xfId="0" applyNumberFormat="1" applyFont="1" applyBorder="1" applyAlignment="1">
      <alignment horizontal="center" vertical="center" wrapText="1"/>
    </xf>
    <xf numFmtId="165" fontId="4184" fillId="0" borderId="2" xfId="0" applyNumberFormat="1" applyFont="1" applyBorder="1" applyAlignment="1">
      <alignment horizontal="center" vertical="center" wrapText="1"/>
    </xf>
    <xf numFmtId="165" fontId="4185" fillId="0" borderId="2" xfId="0" applyNumberFormat="1" applyFont="1" applyBorder="1" applyAlignment="1">
      <alignment horizontal="center" vertical="center" wrapText="1"/>
    </xf>
    <xf numFmtId="165" fontId="4186" fillId="0" borderId="2" xfId="0" applyNumberFormat="1" applyFont="1" applyBorder="1" applyAlignment="1">
      <alignment horizontal="center" vertical="center" wrapText="1"/>
    </xf>
    <xf numFmtId="165" fontId="4187" fillId="0" borderId="2" xfId="0" applyNumberFormat="1" applyFont="1" applyBorder="1" applyAlignment="1">
      <alignment horizontal="center" vertical="center" wrapText="1"/>
    </xf>
    <xf numFmtId="0" fontId="4188" fillId="0" borderId="2" xfId="0" applyFont="1" applyBorder="1" applyAlignment="1">
      <alignment horizontal="center" vertical="center" wrapText="1"/>
    </xf>
    <xf numFmtId="0" fontId="4188" fillId="0" borderId="2" xfId="0" applyFont="1" applyBorder="1" applyAlignment="1">
      <alignment horizontal="center" vertical="center" wrapText="1"/>
    </xf>
    <xf numFmtId="165" fontId="4189" fillId="0" borderId="2" xfId="0" applyNumberFormat="1" applyFont="1" applyBorder="1" applyAlignment="1">
      <alignment horizontal="center" vertical="center" wrapText="1"/>
    </xf>
    <xf numFmtId="165" fontId="4190" fillId="0" borderId="2" xfId="0" applyNumberFormat="1" applyFont="1" applyBorder="1" applyAlignment="1">
      <alignment horizontal="center" vertical="center" wrapText="1"/>
    </xf>
    <xf numFmtId="0" fontId="4192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4663440</xdr:colOff>
      <xdr:row>0</xdr:row>
      <xdr:rowOff>198119</xdr:rowOff>
    </xdr:from>
    <xdr:to>
      <xdr:col>10</xdr:col>
      <xdr:colOff>91440</xdr:colOff>
      <xdr:row>0</xdr:row>
      <xdr:rowOff>1444982</xdr:rowOff>
    </xdr:to>
    <xdr:pic>
      <xdr:nvPicPr>
        <xdr:cNvPr id="2" name="WordPictureWatermark5688158">
          <a:extLst>
            <a:ext uri="{FF2B5EF4-FFF2-40B4-BE49-F238E27FC236}">
              <a16:creationId xmlns:a16="http://schemas.microsoft.com/office/drawing/2014/main" id="{4D686702-4ABC-AF9D-BAAC-DEC717668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45" t="3387" r="28643" b="88003"/>
        <a:stretch/>
      </xdr:blipFill>
      <xdr:spPr bwMode="auto">
        <a:xfrm>
          <a:off x="8884920" y="198119"/>
          <a:ext cx="4312920" cy="1246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1508760</xdr:colOff>
      <xdr:row>0</xdr:row>
      <xdr:rowOff>121921</xdr:rowOff>
    </xdr:from>
    <xdr:to>
      <xdr:col>1</xdr:col>
      <xdr:colOff>3931920</xdr:colOff>
      <xdr:row>0</xdr:row>
      <xdr:rowOff>822456</xdr:rowOff>
    </xdr:to>
    <xdr:pic>
      <xdr:nvPicPr>
        <xdr:cNvPr id="2" name="WordPictureWatermark5688158">
          <a:extLst>
            <a:ext uri="{FF2B5EF4-FFF2-40B4-BE49-F238E27FC236}">
              <a16:creationId xmlns:a16="http://schemas.microsoft.com/office/drawing/2014/main" id="{69DE0852-6E30-4EEE-9ECC-F633248155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45" t="3387" r="28643" b="88003"/>
        <a:stretch/>
      </xdr:blipFill>
      <xdr:spPr bwMode="auto">
        <a:xfrm>
          <a:off x="2537460" y="121921"/>
          <a:ext cx="2423160" cy="70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8"/>
  <sheetViews>
    <sheetView zoomScale="50" zoomScaleNormal="50" workbookViewId="0">
      <selection activeCell="E7" sqref="E7"/>
    </sheetView>
  </sheetViews>
  <sheetFormatPr defaultRowHeight="14.4" x14ac:dyDescent="0.3"/>
  <cols>
    <col min="1" max="1" width="16.77734375" customWidth="1"/>
    <col min="2" max="2" width="18.21875" customWidth="1"/>
    <col min="3" max="3" width="11.6640625" bestFit="1" customWidth="1"/>
    <col min="4" max="4" width="14.5546875" customWidth="1"/>
    <col min="5" max="5" width="70" customWidth="1"/>
    <col min="6" max="6" width="13.109375" customWidth="1"/>
    <col min="7" max="7" width="7.109375" customWidth="1"/>
    <col min="8" max="8" width="17.6640625" customWidth="1"/>
    <col min="9" max="9" width="13.88671875" bestFit="1" customWidth="1"/>
    <col min="10" max="10" width="7.44140625" bestFit="1" customWidth="1"/>
    <col min="11" max="11" width="19.88671875" customWidth="1"/>
    <col min="12" max="12" width="20.5546875" customWidth="1"/>
    <col min="13" max="13" width="13.44140625" bestFit="1" customWidth="1"/>
    <col min="14" max="14" width="12.33203125" customWidth="1"/>
    <col min="15" max="15" width="30.77734375" customWidth="1"/>
    <col min="16" max="16" width="14.21875" bestFit="1" customWidth="1"/>
    <col min="17" max="17" width="18.33203125" bestFit="1" customWidth="1"/>
  </cols>
  <sheetData>
    <row r="1" spans="1:19" ht="133.19999999999999" customHeight="1" x14ac:dyDescent="0.3">
      <c r="A1" s="4128"/>
      <c r="B1" s="4128"/>
      <c r="C1" s="4128"/>
      <c r="D1" s="4128"/>
      <c r="E1" s="4128"/>
      <c r="F1" s="4128"/>
      <c r="G1" s="4128"/>
      <c r="H1" s="4128"/>
      <c r="I1" s="4128"/>
      <c r="J1" s="4128"/>
      <c r="K1" s="4128"/>
      <c r="L1" s="4128"/>
      <c r="M1" s="4128"/>
      <c r="N1" s="4128"/>
      <c r="O1" s="4128"/>
      <c r="P1" s="4128"/>
      <c r="Q1" s="4128"/>
    </row>
    <row r="2" spans="1:19" x14ac:dyDescent="0.3">
      <c r="A2" s="4129" t="s">
        <v>1331</v>
      </c>
      <c r="B2" s="4130" t="s">
        <v>1337</v>
      </c>
      <c r="C2" s="4131"/>
      <c r="D2" s="4131"/>
      <c r="E2" s="4131"/>
      <c r="F2" s="4131"/>
      <c r="G2" s="4131"/>
      <c r="H2" s="4131"/>
      <c r="I2" s="4131"/>
      <c r="J2" s="4131"/>
      <c r="K2" s="4131"/>
      <c r="L2" s="4131"/>
      <c r="M2" s="4131"/>
      <c r="N2" s="4131"/>
      <c r="O2" s="4131"/>
      <c r="P2" s="4131"/>
      <c r="Q2" s="4131"/>
    </row>
    <row r="3" spans="1:19" x14ac:dyDescent="0.3">
      <c r="A3" s="4129" t="s">
        <v>1332</v>
      </c>
      <c r="B3" s="4130" t="s">
        <v>1333</v>
      </c>
      <c r="C3" s="4131"/>
      <c r="D3" s="4131"/>
      <c r="E3" s="4131"/>
      <c r="F3" s="4131"/>
      <c r="G3" s="4131"/>
      <c r="H3" s="4131"/>
      <c r="I3" s="4131"/>
      <c r="J3" s="4131"/>
      <c r="K3" s="4131"/>
      <c r="L3" s="4131"/>
      <c r="M3" s="4131"/>
      <c r="N3" s="4131"/>
      <c r="O3" s="4131"/>
      <c r="P3" s="4131"/>
      <c r="Q3" s="4131"/>
    </row>
    <row r="4" spans="1:19" ht="49.2" customHeight="1" x14ac:dyDescent="0.3">
      <c r="A4" s="4126" t="s">
        <v>0</v>
      </c>
      <c r="B4" s="4126" t="s">
        <v>1</v>
      </c>
      <c r="C4" s="4126" t="s">
        <v>2</v>
      </c>
      <c r="D4" s="4126" t="s">
        <v>3</v>
      </c>
      <c r="E4" s="4126" t="s">
        <v>4</v>
      </c>
      <c r="F4" s="4126" t="s">
        <v>5</v>
      </c>
      <c r="G4" s="4126" t="s">
        <v>6</v>
      </c>
      <c r="H4" s="4126" t="s">
        <v>7</v>
      </c>
      <c r="I4" s="4126" t="s">
        <v>8</v>
      </c>
      <c r="J4" s="4126" t="s">
        <v>9</v>
      </c>
      <c r="K4" s="4126" t="s">
        <v>10</v>
      </c>
      <c r="L4" s="4126" t="s">
        <v>1328</v>
      </c>
      <c r="M4" s="4126" t="s">
        <v>11</v>
      </c>
      <c r="N4" s="4126" t="s">
        <v>12</v>
      </c>
      <c r="O4" s="4126" t="s">
        <v>13</v>
      </c>
      <c r="P4" s="4126" t="s">
        <v>14</v>
      </c>
      <c r="Q4" s="4126" t="s">
        <v>15</v>
      </c>
    </row>
    <row r="5" spans="1:19" ht="45" customHeight="1" x14ac:dyDescent="0.3">
      <c r="A5" s="25" t="s">
        <v>16</v>
      </c>
      <c r="B5" s="25" t="s">
        <v>17</v>
      </c>
      <c r="C5" s="25" t="s">
        <v>18</v>
      </c>
      <c r="D5" s="25" t="s">
        <v>18</v>
      </c>
      <c r="E5" s="25" t="s">
        <v>19</v>
      </c>
      <c r="F5" s="25" t="s">
        <v>18</v>
      </c>
      <c r="G5" s="25" t="s">
        <v>18</v>
      </c>
      <c r="H5" s="25" t="s">
        <v>18</v>
      </c>
      <c r="I5" s="25" t="s">
        <v>18</v>
      </c>
      <c r="J5" s="25" t="s">
        <v>18</v>
      </c>
      <c r="K5" s="25" t="s">
        <v>18</v>
      </c>
      <c r="L5" s="26">
        <f>ROUND(L6,2)+ROUND(L7,2)+ROUND(L8,2)+ROUND(L9,2)+ROUND(L10,2)+ROUND(L11,2)+ROUND(L12,2)+ROUND(L13,2)+ROUND(L14,2)</f>
        <v>404825.7</v>
      </c>
      <c r="M5" s="25" t="s">
        <v>18</v>
      </c>
      <c r="N5" s="25" t="s">
        <v>18</v>
      </c>
      <c r="O5" s="25" t="s">
        <v>18</v>
      </c>
      <c r="P5" s="25" t="s">
        <v>18</v>
      </c>
      <c r="Q5" s="25" t="s">
        <v>18</v>
      </c>
      <c r="R5" s="1" t="s">
        <v>18</v>
      </c>
      <c r="S5" s="1" t="s">
        <v>18</v>
      </c>
    </row>
    <row r="6" spans="1:19" ht="45" customHeight="1" x14ac:dyDescent="0.3">
      <c r="A6" s="27" t="s">
        <v>20</v>
      </c>
      <c r="B6" s="27" t="s">
        <v>21</v>
      </c>
      <c r="C6" s="27" t="s">
        <v>22</v>
      </c>
      <c r="D6" s="27" t="s">
        <v>23</v>
      </c>
      <c r="E6" s="27" t="s">
        <v>24</v>
      </c>
      <c r="F6" s="28">
        <f t="shared" ref="F6:F14" si="0">P6</f>
        <v>10</v>
      </c>
      <c r="G6" s="27" t="s">
        <v>25</v>
      </c>
      <c r="H6" s="29">
        <v>465.59</v>
      </c>
      <c r="I6" s="30">
        <v>465.59</v>
      </c>
      <c r="J6" s="31">
        <v>0.2223</v>
      </c>
      <c r="K6" s="32">
        <f t="shared" ref="K6:K14" si="1">ROUND(I6,2)+(ROUND(I6,2)*J6)</f>
        <v>569.09065699999996</v>
      </c>
      <c r="L6" s="33">
        <f t="shared" ref="L6:L14" si="2">ROUND(Q6,2)</f>
        <v>5690.9</v>
      </c>
      <c r="M6" s="27" t="s">
        <v>18</v>
      </c>
      <c r="N6" s="27" t="s">
        <v>17</v>
      </c>
      <c r="O6" s="27" t="s">
        <v>26</v>
      </c>
      <c r="P6" s="34">
        <v>10</v>
      </c>
      <c r="Q6" s="35">
        <f t="shared" ref="Q6:Q14" si="3">ROUND(K6,2)*P6</f>
        <v>5690.9000000000005</v>
      </c>
    </row>
    <row r="7" spans="1:19" ht="45" customHeight="1" x14ac:dyDescent="0.3">
      <c r="A7" s="36" t="s">
        <v>20</v>
      </c>
      <c r="B7" s="36" t="s">
        <v>27</v>
      </c>
      <c r="C7" s="36" t="s">
        <v>22</v>
      </c>
      <c r="D7" s="36" t="s">
        <v>28</v>
      </c>
      <c r="E7" s="36" t="s">
        <v>29</v>
      </c>
      <c r="F7" s="37">
        <f t="shared" si="0"/>
        <v>99</v>
      </c>
      <c r="G7" s="36" t="s">
        <v>25</v>
      </c>
      <c r="H7" s="38">
        <v>94.67</v>
      </c>
      <c r="I7" s="39">
        <v>94.67</v>
      </c>
      <c r="J7" s="40">
        <v>0.2223</v>
      </c>
      <c r="K7" s="41">
        <f t="shared" si="1"/>
        <v>115.715141</v>
      </c>
      <c r="L7" s="42">
        <f t="shared" si="2"/>
        <v>11456.28</v>
      </c>
      <c r="M7" s="36" t="s">
        <v>18</v>
      </c>
      <c r="N7" s="36" t="s">
        <v>17</v>
      </c>
      <c r="O7" s="36" t="s">
        <v>26</v>
      </c>
      <c r="P7" s="43">
        <v>99</v>
      </c>
      <c r="Q7" s="44">
        <f t="shared" si="3"/>
        <v>11456.28</v>
      </c>
    </row>
    <row r="8" spans="1:19" ht="45" customHeight="1" x14ac:dyDescent="0.3">
      <c r="A8" s="45" t="s">
        <v>20</v>
      </c>
      <c r="B8" s="45" t="s">
        <v>30</v>
      </c>
      <c r="C8" s="45" t="s">
        <v>22</v>
      </c>
      <c r="D8" s="45" t="s">
        <v>31</v>
      </c>
      <c r="E8" s="45" t="s">
        <v>32</v>
      </c>
      <c r="F8" s="46">
        <f t="shared" si="0"/>
        <v>1</v>
      </c>
      <c r="G8" s="45" t="s">
        <v>33</v>
      </c>
      <c r="H8" s="47">
        <v>1930.41</v>
      </c>
      <c r="I8" s="48">
        <v>1930.41</v>
      </c>
      <c r="J8" s="49">
        <v>0.2223</v>
      </c>
      <c r="K8" s="50">
        <f t="shared" si="1"/>
        <v>2359.5401430000002</v>
      </c>
      <c r="L8" s="51">
        <f t="shared" si="2"/>
        <v>2359.54</v>
      </c>
      <c r="M8" s="45" t="s">
        <v>18</v>
      </c>
      <c r="N8" s="45" t="s">
        <v>17</v>
      </c>
      <c r="O8" s="45" t="s">
        <v>26</v>
      </c>
      <c r="P8" s="52">
        <v>1</v>
      </c>
      <c r="Q8" s="53">
        <f t="shared" si="3"/>
        <v>2359.54</v>
      </c>
    </row>
    <row r="9" spans="1:19" ht="45" customHeight="1" x14ac:dyDescent="0.3">
      <c r="A9" s="54" t="s">
        <v>20</v>
      </c>
      <c r="B9" s="54" t="s">
        <v>34</v>
      </c>
      <c r="C9" s="54" t="s">
        <v>35</v>
      </c>
      <c r="D9" s="54" t="s">
        <v>36</v>
      </c>
      <c r="E9" s="54" t="s">
        <v>37</v>
      </c>
      <c r="F9" s="55">
        <f t="shared" si="0"/>
        <v>1</v>
      </c>
      <c r="G9" s="54" t="s">
        <v>33</v>
      </c>
      <c r="H9" s="56">
        <v>2722.86</v>
      </c>
      <c r="I9" s="57">
        <v>2722.86</v>
      </c>
      <c r="J9" s="58">
        <v>0.2223</v>
      </c>
      <c r="K9" s="59">
        <f t="shared" si="1"/>
        <v>3328.1517780000004</v>
      </c>
      <c r="L9" s="60">
        <f t="shared" si="2"/>
        <v>3328.15</v>
      </c>
      <c r="M9" s="54" t="s">
        <v>18</v>
      </c>
      <c r="N9" s="54" t="s">
        <v>17</v>
      </c>
      <c r="O9" s="54" t="s">
        <v>26</v>
      </c>
      <c r="P9" s="61">
        <v>1</v>
      </c>
      <c r="Q9" s="62">
        <f t="shared" si="3"/>
        <v>3328.15</v>
      </c>
    </row>
    <row r="10" spans="1:19" ht="45" customHeight="1" x14ac:dyDescent="0.3">
      <c r="A10" s="63" t="s">
        <v>20</v>
      </c>
      <c r="B10" s="63" t="s">
        <v>38</v>
      </c>
      <c r="C10" s="63" t="s">
        <v>22</v>
      </c>
      <c r="D10" s="63" t="s">
        <v>39</v>
      </c>
      <c r="E10" s="63" t="s">
        <v>40</v>
      </c>
      <c r="F10" s="64">
        <f t="shared" si="0"/>
        <v>127.78</v>
      </c>
      <c r="G10" s="63" t="s">
        <v>41</v>
      </c>
      <c r="H10" s="65">
        <v>65.900000000000006</v>
      </c>
      <c r="I10" s="66">
        <v>65.900000000000006</v>
      </c>
      <c r="J10" s="67">
        <v>0.2223</v>
      </c>
      <c r="K10" s="68">
        <f t="shared" si="1"/>
        <v>80.549570000000003</v>
      </c>
      <c r="L10" s="69">
        <f t="shared" si="2"/>
        <v>10292.68</v>
      </c>
      <c r="M10" s="63" t="s">
        <v>18</v>
      </c>
      <c r="N10" s="63" t="s">
        <v>17</v>
      </c>
      <c r="O10" s="63" t="s">
        <v>26</v>
      </c>
      <c r="P10" s="70">
        <v>127.78</v>
      </c>
      <c r="Q10" s="71">
        <f t="shared" si="3"/>
        <v>10292.679</v>
      </c>
    </row>
    <row r="11" spans="1:19" ht="45" customHeight="1" x14ac:dyDescent="0.3">
      <c r="A11" s="72" t="s">
        <v>20</v>
      </c>
      <c r="B11" s="72" t="s">
        <v>42</v>
      </c>
      <c r="C11" s="72" t="s">
        <v>35</v>
      </c>
      <c r="D11" s="72" t="s">
        <v>43</v>
      </c>
      <c r="E11" s="72" t="s">
        <v>44</v>
      </c>
      <c r="F11" s="73">
        <f t="shared" si="0"/>
        <v>8</v>
      </c>
      <c r="G11" s="72" t="s">
        <v>45</v>
      </c>
      <c r="H11" s="74">
        <v>832.5</v>
      </c>
      <c r="I11" s="75">
        <v>832.5</v>
      </c>
      <c r="J11" s="76">
        <v>0.2223</v>
      </c>
      <c r="K11" s="77">
        <f t="shared" si="1"/>
        <v>1017.56475</v>
      </c>
      <c r="L11" s="78">
        <f t="shared" si="2"/>
        <v>8140.48</v>
      </c>
      <c r="M11" s="72" t="s">
        <v>18</v>
      </c>
      <c r="N11" s="72" t="s">
        <v>17</v>
      </c>
      <c r="O11" s="72" t="s">
        <v>26</v>
      </c>
      <c r="P11" s="79">
        <v>8</v>
      </c>
      <c r="Q11" s="80">
        <f t="shared" si="3"/>
        <v>8140.48</v>
      </c>
    </row>
    <row r="12" spans="1:19" ht="45" customHeight="1" x14ac:dyDescent="0.3">
      <c r="A12" s="81" t="s">
        <v>20</v>
      </c>
      <c r="B12" s="81" t="s">
        <v>46</v>
      </c>
      <c r="C12" s="81" t="s">
        <v>35</v>
      </c>
      <c r="D12" s="81" t="s">
        <v>47</v>
      </c>
      <c r="E12" s="81" t="s">
        <v>48</v>
      </c>
      <c r="F12" s="82">
        <f t="shared" si="0"/>
        <v>8</v>
      </c>
      <c r="G12" s="81" t="s">
        <v>45</v>
      </c>
      <c r="H12" s="83">
        <v>650.39</v>
      </c>
      <c r="I12" s="84">
        <v>650.39</v>
      </c>
      <c r="J12" s="85">
        <v>0.2223</v>
      </c>
      <c r="K12" s="86">
        <f t="shared" si="1"/>
        <v>794.97169699999995</v>
      </c>
      <c r="L12" s="87">
        <f t="shared" si="2"/>
        <v>6359.76</v>
      </c>
      <c r="M12" s="81" t="s">
        <v>18</v>
      </c>
      <c r="N12" s="81" t="s">
        <v>17</v>
      </c>
      <c r="O12" s="81" t="s">
        <v>26</v>
      </c>
      <c r="P12" s="88">
        <v>8</v>
      </c>
      <c r="Q12" s="89">
        <f t="shared" si="3"/>
        <v>6359.76</v>
      </c>
    </row>
    <row r="13" spans="1:19" ht="45" customHeight="1" x14ac:dyDescent="0.3">
      <c r="A13" s="90" t="s">
        <v>20</v>
      </c>
      <c r="B13" s="90" t="s">
        <v>49</v>
      </c>
      <c r="C13" s="90" t="s">
        <v>35</v>
      </c>
      <c r="D13" s="90" t="s">
        <v>50</v>
      </c>
      <c r="E13" s="90" t="s">
        <v>51</v>
      </c>
      <c r="F13" s="91">
        <f t="shared" si="0"/>
        <v>8</v>
      </c>
      <c r="G13" s="90" t="s">
        <v>45</v>
      </c>
      <c r="H13" s="92">
        <v>1040.6199999999999</v>
      </c>
      <c r="I13" s="93">
        <v>1040.6199999999999</v>
      </c>
      <c r="J13" s="94">
        <v>0.2223</v>
      </c>
      <c r="K13" s="95">
        <f t="shared" si="1"/>
        <v>1271.9498259999998</v>
      </c>
      <c r="L13" s="96">
        <f t="shared" si="2"/>
        <v>10175.6</v>
      </c>
      <c r="M13" s="90" t="s">
        <v>18</v>
      </c>
      <c r="N13" s="90" t="s">
        <v>17</v>
      </c>
      <c r="O13" s="90" t="s">
        <v>26</v>
      </c>
      <c r="P13" s="97">
        <v>8</v>
      </c>
      <c r="Q13" s="98">
        <f t="shared" si="3"/>
        <v>10175.6</v>
      </c>
    </row>
    <row r="14" spans="1:19" ht="45" customHeight="1" x14ac:dyDescent="0.3">
      <c r="A14" s="99" t="s">
        <v>20</v>
      </c>
      <c r="B14" s="99" t="s">
        <v>52</v>
      </c>
      <c r="C14" s="99" t="s">
        <v>35</v>
      </c>
      <c r="D14" s="99" t="s">
        <v>53</v>
      </c>
      <c r="E14" s="99" t="s">
        <v>54</v>
      </c>
      <c r="F14" s="100">
        <f t="shared" si="0"/>
        <v>1</v>
      </c>
      <c r="G14" s="99" t="s">
        <v>33</v>
      </c>
      <c r="H14" s="101">
        <v>283909.28000000003</v>
      </c>
      <c r="I14" s="102">
        <v>283909.28000000003</v>
      </c>
      <c r="J14" s="103">
        <v>0.2223</v>
      </c>
      <c r="K14" s="104">
        <f t="shared" si="1"/>
        <v>347022.312944</v>
      </c>
      <c r="L14" s="105">
        <f t="shared" si="2"/>
        <v>347022.31</v>
      </c>
      <c r="M14" s="99" t="s">
        <v>18</v>
      </c>
      <c r="N14" s="99" t="s">
        <v>17</v>
      </c>
      <c r="O14" s="99" t="s">
        <v>26</v>
      </c>
      <c r="P14" s="106">
        <v>1</v>
      </c>
      <c r="Q14" s="107">
        <f t="shared" si="3"/>
        <v>347022.31</v>
      </c>
    </row>
    <row r="15" spans="1:19" ht="45" customHeight="1" x14ac:dyDescent="0.3">
      <c r="A15" s="108" t="s">
        <v>16</v>
      </c>
      <c r="B15" s="108" t="s">
        <v>55</v>
      </c>
      <c r="C15" s="108" t="s">
        <v>18</v>
      </c>
      <c r="D15" s="108" t="s">
        <v>18</v>
      </c>
      <c r="E15" s="108" t="s">
        <v>56</v>
      </c>
      <c r="F15" s="108" t="s">
        <v>18</v>
      </c>
      <c r="G15" s="108" t="s">
        <v>18</v>
      </c>
      <c r="H15" s="108" t="s">
        <v>18</v>
      </c>
      <c r="I15" s="108" t="s">
        <v>18</v>
      </c>
      <c r="J15" s="108" t="s">
        <v>18</v>
      </c>
      <c r="K15" s="108" t="s">
        <v>18</v>
      </c>
      <c r="L15" s="109">
        <f>ROUND(L16,2)+ROUND(L17,2)+ROUND(L18,2)+ROUND(L19,2)+ROUND(L20,2)+ROUND(L21,2)+ROUND(L22,2)+ROUND(L23,2)+ROUND(L24,2)+ROUND(L25,2)+ROUND(L26,2)</f>
        <v>51251.520000000011</v>
      </c>
      <c r="M15" s="108" t="s">
        <v>18</v>
      </c>
      <c r="N15" s="108" t="s">
        <v>18</v>
      </c>
      <c r="O15" s="108" t="s">
        <v>18</v>
      </c>
      <c r="P15" s="108" t="s">
        <v>18</v>
      </c>
      <c r="Q15" s="108" t="s">
        <v>18</v>
      </c>
      <c r="R15" s="2" t="s">
        <v>18</v>
      </c>
      <c r="S15" s="2" t="s">
        <v>18</v>
      </c>
    </row>
    <row r="16" spans="1:19" ht="45" customHeight="1" x14ac:dyDescent="0.3">
      <c r="A16" s="110" t="s">
        <v>20</v>
      </c>
      <c r="B16" s="110" t="s">
        <v>57</v>
      </c>
      <c r="C16" s="110" t="s">
        <v>22</v>
      </c>
      <c r="D16" s="110" t="s">
        <v>58</v>
      </c>
      <c r="E16" s="110" t="s">
        <v>59</v>
      </c>
      <c r="F16" s="111">
        <f t="shared" ref="F16:F26" si="4">P16</f>
        <v>1575</v>
      </c>
      <c r="G16" s="110" t="s">
        <v>25</v>
      </c>
      <c r="H16" s="112">
        <v>0.67</v>
      </c>
      <c r="I16" s="113">
        <v>0.67</v>
      </c>
      <c r="J16" s="114">
        <v>0.2223</v>
      </c>
      <c r="K16" s="115">
        <f t="shared" ref="K16:K26" si="5">ROUND(I16,2)+(ROUND(I16,2)*J16)</f>
        <v>0.81894100000000003</v>
      </c>
      <c r="L16" s="116">
        <f t="shared" ref="L16:L26" si="6">ROUND(Q16,2)</f>
        <v>1291.5</v>
      </c>
      <c r="M16" s="110" t="s">
        <v>18</v>
      </c>
      <c r="N16" s="110" t="s">
        <v>17</v>
      </c>
      <c r="O16" s="110" t="s">
        <v>26</v>
      </c>
      <c r="P16" s="117">
        <v>1575</v>
      </c>
      <c r="Q16" s="118">
        <f t="shared" ref="Q16:Q26" si="7">ROUND(K16,2)*P16</f>
        <v>1291.5</v>
      </c>
    </row>
    <row r="17" spans="1:19" ht="45" customHeight="1" x14ac:dyDescent="0.3">
      <c r="A17" s="119" t="s">
        <v>20</v>
      </c>
      <c r="B17" s="119" t="s">
        <v>60</v>
      </c>
      <c r="C17" s="119" t="s">
        <v>22</v>
      </c>
      <c r="D17" s="119" t="s">
        <v>61</v>
      </c>
      <c r="E17" s="119" t="s">
        <v>62</v>
      </c>
      <c r="F17" s="120">
        <f t="shared" si="4"/>
        <v>158.44</v>
      </c>
      <c r="G17" s="119" t="s">
        <v>63</v>
      </c>
      <c r="H17" s="121">
        <v>68.72</v>
      </c>
      <c r="I17" s="122">
        <v>68.72</v>
      </c>
      <c r="J17" s="123">
        <v>0.2223</v>
      </c>
      <c r="K17" s="124">
        <f t="shared" si="5"/>
        <v>83.996455999999995</v>
      </c>
      <c r="L17" s="125">
        <f t="shared" si="6"/>
        <v>13308.96</v>
      </c>
      <c r="M17" s="119" t="s">
        <v>18</v>
      </c>
      <c r="N17" s="119" t="s">
        <v>17</v>
      </c>
      <c r="O17" s="119" t="s">
        <v>26</v>
      </c>
      <c r="P17" s="126">
        <v>158.44</v>
      </c>
      <c r="Q17" s="127">
        <f t="shared" si="7"/>
        <v>13308.96</v>
      </c>
    </row>
    <row r="18" spans="1:19" ht="45" customHeight="1" x14ac:dyDescent="0.3">
      <c r="A18" s="128" t="s">
        <v>20</v>
      </c>
      <c r="B18" s="128" t="s">
        <v>64</v>
      </c>
      <c r="C18" s="128" t="s">
        <v>22</v>
      </c>
      <c r="D18" s="128" t="s">
        <v>65</v>
      </c>
      <c r="E18" s="128" t="s">
        <v>66</v>
      </c>
      <c r="F18" s="129">
        <f t="shared" si="4"/>
        <v>250.58</v>
      </c>
      <c r="G18" s="128" t="s">
        <v>63</v>
      </c>
      <c r="H18" s="130">
        <v>99.11</v>
      </c>
      <c r="I18" s="131">
        <v>99.11</v>
      </c>
      <c r="J18" s="132">
        <v>0.2223</v>
      </c>
      <c r="K18" s="133">
        <f t="shared" si="5"/>
        <v>121.14215300000001</v>
      </c>
      <c r="L18" s="134">
        <f t="shared" si="6"/>
        <v>30355.26</v>
      </c>
      <c r="M18" s="128" t="s">
        <v>18</v>
      </c>
      <c r="N18" s="128" t="s">
        <v>17</v>
      </c>
      <c r="O18" s="128" t="s">
        <v>26</v>
      </c>
      <c r="P18" s="135">
        <v>250.58</v>
      </c>
      <c r="Q18" s="136">
        <f t="shared" si="7"/>
        <v>30355.261200000001</v>
      </c>
    </row>
    <row r="19" spans="1:19" ht="45" customHeight="1" x14ac:dyDescent="0.3">
      <c r="A19" s="137" t="s">
        <v>20</v>
      </c>
      <c r="B19" s="137" t="s">
        <v>67</v>
      </c>
      <c r="C19" s="137" t="s">
        <v>22</v>
      </c>
      <c r="D19" s="137" t="s">
        <v>68</v>
      </c>
      <c r="E19" s="137" t="s">
        <v>69</v>
      </c>
      <c r="F19" s="138">
        <f t="shared" si="4"/>
        <v>107.09</v>
      </c>
      <c r="G19" s="137" t="s">
        <v>25</v>
      </c>
      <c r="H19" s="139">
        <v>3.26</v>
      </c>
      <c r="I19" s="140">
        <v>3.26</v>
      </c>
      <c r="J19" s="141">
        <v>0.2223</v>
      </c>
      <c r="K19" s="142">
        <f t="shared" si="5"/>
        <v>3.9846979999999999</v>
      </c>
      <c r="L19" s="143">
        <f t="shared" si="6"/>
        <v>426.22</v>
      </c>
      <c r="M19" s="137" t="s">
        <v>18</v>
      </c>
      <c r="N19" s="137" t="s">
        <v>17</v>
      </c>
      <c r="O19" s="137" t="s">
        <v>26</v>
      </c>
      <c r="P19" s="144">
        <v>107.09</v>
      </c>
      <c r="Q19" s="145">
        <f t="shared" si="7"/>
        <v>426.21820000000002</v>
      </c>
    </row>
    <row r="20" spans="1:19" ht="45" customHeight="1" x14ac:dyDescent="0.3">
      <c r="A20" s="146" t="s">
        <v>20</v>
      </c>
      <c r="B20" s="146" t="s">
        <v>70</v>
      </c>
      <c r="C20" s="146" t="s">
        <v>22</v>
      </c>
      <c r="D20" s="146" t="s">
        <v>71</v>
      </c>
      <c r="E20" s="146" t="s">
        <v>72</v>
      </c>
      <c r="F20" s="147">
        <f t="shared" si="4"/>
        <v>210.86</v>
      </c>
      <c r="G20" s="146" t="s">
        <v>63</v>
      </c>
      <c r="H20" s="148">
        <v>12.65</v>
      </c>
      <c r="I20" s="149">
        <v>12.65</v>
      </c>
      <c r="J20" s="150">
        <v>0.2223</v>
      </c>
      <c r="K20" s="151">
        <f t="shared" si="5"/>
        <v>15.462095000000001</v>
      </c>
      <c r="L20" s="152">
        <f t="shared" si="6"/>
        <v>3259.9</v>
      </c>
      <c r="M20" s="146" t="s">
        <v>18</v>
      </c>
      <c r="N20" s="146" t="s">
        <v>17</v>
      </c>
      <c r="O20" s="146" t="s">
        <v>26</v>
      </c>
      <c r="P20" s="153">
        <v>210.86</v>
      </c>
      <c r="Q20" s="154">
        <f t="shared" si="7"/>
        <v>3259.8956000000003</v>
      </c>
    </row>
    <row r="21" spans="1:19" ht="45" customHeight="1" x14ac:dyDescent="0.3">
      <c r="A21" s="155" t="s">
        <v>20</v>
      </c>
      <c r="B21" s="155" t="s">
        <v>73</v>
      </c>
      <c r="C21" s="155" t="s">
        <v>22</v>
      </c>
      <c r="D21" s="155" t="s">
        <v>65</v>
      </c>
      <c r="E21" s="155" t="s">
        <v>66</v>
      </c>
      <c r="F21" s="156">
        <f t="shared" si="4"/>
        <v>15.68</v>
      </c>
      <c r="G21" s="155" t="s">
        <v>63</v>
      </c>
      <c r="H21" s="157">
        <v>99.11</v>
      </c>
      <c r="I21" s="158">
        <v>99.11</v>
      </c>
      <c r="J21" s="159">
        <v>0.2223</v>
      </c>
      <c r="K21" s="160">
        <f t="shared" si="5"/>
        <v>121.14215300000001</v>
      </c>
      <c r="L21" s="161">
        <f t="shared" si="6"/>
        <v>1899.48</v>
      </c>
      <c r="M21" s="155" t="s">
        <v>18</v>
      </c>
      <c r="N21" s="155" t="s">
        <v>17</v>
      </c>
      <c r="O21" s="155" t="s">
        <v>26</v>
      </c>
      <c r="P21" s="162">
        <v>15.68</v>
      </c>
      <c r="Q21" s="163">
        <f t="shared" si="7"/>
        <v>1899.4752000000001</v>
      </c>
    </row>
    <row r="22" spans="1:19" ht="45" customHeight="1" x14ac:dyDescent="0.3">
      <c r="A22" s="164" t="s">
        <v>20</v>
      </c>
      <c r="B22" s="164" t="s">
        <v>74</v>
      </c>
      <c r="C22" s="164" t="s">
        <v>22</v>
      </c>
      <c r="D22" s="164" t="s">
        <v>68</v>
      </c>
      <c r="E22" s="164" t="s">
        <v>69</v>
      </c>
      <c r="F22" s="165">
        <f t="shared" si="4"/>
        <v>13.37</v>
      </c>
      <c r="G22" s="164" t="s">
        <v>25</v>
      </c>
      <c r="H22" s="166">
        <v>3.26</v>
      </c>
      <c r="I22" s="167">
        <v>3.26</v>
      </c>
      <c r="J22" s="168">
        <v>0.2223</v>
      </c>
      <c r="K22" s="169">
        <f t="shared" si="5"/>
        <v>3.9846979999999999</v>
      </c>
      <c r="L22" s="170">
        <f t="shared" si="6"/>
        <v>53.21</v>
      </c>
      <c r="M22" s="164" t="s">
        <v>18</v>
      </c>
      <c r="N22" s="164" t="s">
        <v>17</v>
      </c>
      <c r="O22" s="164" t="s">
        <v>26</v>
      </c>
      <c r="P22" s="171">
        <v>13.37</v>
      </c>
      <c r="Q22" s="172">
        <f t="shared" si="7"/>
        <v>53.212599999999995</v>
      </c>
    </row>
    <row r="23" spans="1:19" ht="45" customHeight="1" x14ac:dyDescent="0.3">
      <c r="A23" s="173" t="s">
        <v>20</v>
      </c>
      <c r="B23" s="173" t="s">
        <v>75</v>
      </c>
      <c r="C23" s="173" t="s">
        <v>22</v>
      </c>
      <c r="D23" s="173" t="s">
        <v>71</v>
      </c>
      <c r="E23" s="173" t="s">
        <v>72</v>
      </c>
      <c r="F23" s="174">
        <f t="shared" si="4"/>
        <v>11.42</v>
      </c>
      <c r="G23" s="173" t="s">
        <v>63</v>
      </c>
      <c r="H23" s="175">
        <v>12.65</v>
      </c>
      <c r="I23" s="176">
        <v>12.65</v>
      </c>
      <c r="J23" s="177">
        <v>0.2223</v>
      </c>
      <c r="K23" s="178">
        <f t="shared" si="5"/>
        <v>15.462095000000001</v>
      </c>
      <c r="L23" s="179">
        <f t="shared" si="6"/>
        <v>176.55</v>
      </c>
      <c r="M23" s="173" t="s">
        <v>18</v>
      </c>
      <c r="N23" s="173" t="s">
        <v>17</v>
      </c>
      <c r="O23" s="173" t="s">
        <v>26</v>
      </c>
      <c r="P23" s="180">
        <v>11.42</v>
      </c>
      <c r="Q23" s="181">
        <f t="shared" si="7"/>
        <v>176.5532</v>
      </c>
    </row>
    <row r="24" spans="1:19" ht="45" customHeight="1" x14ac:dyDescent="0.3">
      <c r="A24" s="182" t="s">
        <v>20</v>
      </c>
      <c r="B24" s="182" t="s">
        <v>76</v>
      </c>
      <c r="C24" s="182" t="s">
        <v>22</v>
      </c>
      <c r="D24" s="182" t="s">
        <v>65</v>
      </c>
      <c r="E24" s="182" t="s">
        <v>66</v>
      </c>
      <c r="F24" s="183">
        <f t="shared" si="4"/>
        <v>3.65</v>
      </c>
      <c r="G24" s="182" t="s">
        <v>63</v>
      </c>
      <c r="H24" s="184">
        <v>99.11</v>
      </c>
      <c r="I24" s="185">
        <v>99.11</v>
      </c>
      <c r="J24" s="186">
        <v>0.2223</v>
      </c>
      <c r="K24" s="187">
        <f t="shared" si="5"/>
        <v>121.14215300000001</v>
      </c>
      <c r="L24" s="188">
        <f t="shared" si="6"/>
        <v>442.16</v>
      </c>
      <c r="M24" s="182" t="s">
        <v>18</v>
      </c>
      <c r="N24" s="182" t="s">
        <v>17</v>
      </c>
      <c r="O24" s="182" t="s">
        <v>26</v>
      </c>
      <c r="P24" s="189">
        <v>3.65</v>
      </c>
      <c r="Q24" s="190">
        <f t="shared" si="7"/>
        <v>442.161</v>
      </c>
    </row>
    <row r="25" spans="1:19" ht="45" customHeight="1" x14ac:dyDescent="0.3">
      <c r="A25" s="191" t="s">
        <v>20</v>
      </c>
      <c r="B25" s="191" t="s">
        <v>77</v>
      </c>
      <c r="C25" s="191" t="s">
        <v>22</v>
      </c>
      <c r="D25" s="191" t="s">
        <v>68</v>
      </c>
      <c r="E25" s="191" t="s">
        <v>69</v>
      </c>
      <c r="F25" s="192">
        <f t="shared" si="4"/>
        <v>4.84</v>
      </c>
      <c r="G25" s="191" t="s">
        <v>25</v>
      </c>
      <c r="H25" s="193">
        <v>3.26</v>
      </c>
      <c r="I25" s="194">
        <v>3.26</v>
      </c>
      <c r="J25" s="195">
        <v>0.2223</v>
      </c>
      <c r="K25" s="196">
        <f t="shared" si="5"/>
        <v>3.9846979999999999</v>
      </c>
      <c r="L25" s="197">
        <f t="shared" si="6"/>
        <v>19.260000000000002</v>
      </c>
      <c r="M25" s="191" t="s">
        <v>18</v>
      </c>
      <c r="N25" s="191" t="s">
        <v>17</v>
      </c>
      <c r="O25" s="191" t="s">
        <v>26</v>
      </c>
      <c r="P25" s="198">
        <v>4.84</v>
      </c>
      <c r="Q25" s="199">
        <f t="shared" si="7"/>
        <v>19.263199999999998</v>
      </c>
    </row>
    <row r="26" spans="1:19" ht="45" customHeight="1" x14ac:dyDescent="0.3">
      <c r="A26" s="200" t="s">
        <v>20</v>
      </c>
      <c r="B26" s="200" t="s">
        <v>78</v>
      </c>
      <c r="C26" s="200" t="s">
        <v>22</v>
      </c>
      <c r="D26" s="200" t="s">
        <v>71</v>
      </c>
      <c r="E26" s="200" t="s">
        <v>72</v>
      </c>
      <c r="F26" s="201">
        <f t="shared" si="4"/>
        <v>1.23</v>
      </c>
      <c r="G26" s="200" t="s">
        <v>63</v>
      </c>
      <c r="H26" s="202">
        <v>12.65</v>
      </c>
      <c r="I26" s="203">
        <v>12.65</v>
      </c>
      <c r="J26" s="204">
        <v>0.2223</v>
      </c>
      <c r="K26" s="205">
        <f t="shared" si="5"/>
        <v>15.462095000000001</v>
      </c>
      <c r="L26" s="206">
        <f t="shared" si="6"/>
        <v>19.02</v>
      </c>
      <c r="M26" s="200" t="s">
        <v>18</v>
      </c>
      <c r="N26" s="200" t="s">
        <v>17</v>
      </c>
      <c r="O26" s="200" t="s">
        <v>26</v>
      </c>
      <c r="P26" s="207">
        <v>1.23</v>
      </c>
      <c r="Q26" s="208">
        <f t="shared" si="7"/>
        <v>19.015800000000002</v>
      </c>
    </row>
    <row r="27" spans="1:19" ht="45" customHeight="1" x14ac:dyDescent="0.3">
      <c r="A27" s="209" t="s">
        <v>16</v>
      </c>
      <c r="B27" s="209" t="s">
        <v>79</v>
      </c>
      <c r="C27" s="209" t="s">
        <v>18</v>
      </c>
      <c r="D27" s="209" t="s">
        <v>18</v>
      </c>
      <c r="E27" s="209" t="s">
        <v>80</v>
      </c>
      <c r="F27" s="209" t="s">
        <v>18</v>
      </c>
      <c r="G27" s="209" t="s">
        <v>18</v>
      </c>
      <c r="H27" s="209" t="s">
        <v>18</v>
      </c>
      <c r="I27" s="209" t="s">
        <v>18</v>
      </c>
      <c r="J27" s="209" t="s">
        <v>18</v>
      </c>
      <c r="K27" s="209" t="s">
        <v>18</v>
      </c>
      <c r="L27" s="210">
        <f>ROUND(L28,2)+ROUND(L29,2)+ROUND(L30,2)+ROUND(L31,2)+ROUND(L32,2)+ROUND(L33,2)+ROUND(L34,2)+ROUND(L35,2)+ROUND(L36,2)+ROUND(L37,2)+ROUND(L38,2)+ROUND(L39,2)+ROUND(L40,2)+ROUND(L41,2)+ROUND(L42,2)+ROUND(L43,2)+ROUND(L44,2)+ROUND(L45,2)+ROUND(L46,2)+ROUND(L47,2)+ROUND(L48,2)+ROUND(L49,2)+ROUND(L50,2)+ROUND(L51,2)+ROUND(L52,2)+ROUND(L53,2)+ROUND(L54,2)+ROUND(L55,2)+ROUND(L56,2)+ROUND(L57,2)+ROUND(L58,2)+ROUND(L59,2)+ROUND(L60,2)+ROUND(L61,2)</f>
        <v>158129.24000000002</v>
      </c>
      <c r="M27" s="209" t="s">
        <v>18</v>
      </c>
      <c r="N27" s="209" t="s">
        <v>18</v>
      </c>
      <c r="O27" s="209" t="s">
        <v>18</v>
      </c>
      <c r="P27" s="209" t="s">
        <v>18</v>
      </c>
      <c r="Q27" s="209" t="s">
        <v>18</v>
      </c>
      <c r="R27" s="3" t="s">
        <v>18</v>
      </c>
      <c r="S27" s="3" t="s">
        <v>18</v>
      </c>
    </row>
    <row r="28" spans="1:19" ht="45" customHeight="1" x14ac:dyDescent="0.3">
      <c r="A28" s="211" t="s">
        <v>20</v>
      </c>
      <c r="B28" s="211" t="s">
        <v>81</v>
      </c>
      <c r="C28" s="211" t="s">
        <v>22</v>
      </c>
      <c r="D28" s="211" t="s">
        <v>82</v>
      </c>
      <c r="E28" s="211" t="s">
        <v>83</v>
      </c>
      <c r="F28" s="212">
        <f t="shared" ref="F28:F61" si="8">P28</f>
        <v>46.65</v>
      </c>
      <c r="G28" s="211" t="s">
        <v>25</v>
      </c>
      <c r="H28" s="213">
        <v>40.21</v>
      </c>
      <c r="I28" s="214">
        <v>40.21</v>
      </c>
      <c r="J28" s="215">
        <v>0.2223</v>
      </c>
      <c r="K28" s="216">
        <f t="shared" ref="K28:K61" si="9">ROUND(I28,2)+(ROUND(I28,2)*J28)</f>
        <v>49.148682999999998</v>
      </c>
      <c r="L28" s="217">
        <f t="shared" ref="L28:L61" si="10">ROUND(Q28,2)</f>
        <v>2292.85</v>
      </c>
      <c r="M28" s="211" t="s">
        <v>18</v>
      </c>
      <c r="N28" s="211" t="s">
        <v>17</v>
      </c>
      <c r="O28" s="211" t="s">
        <v>26</v>
      </c>
      <c r="P28" s="218">
        <v>46.65</v>
      </c>
      <c r="Q28" s="219">
        <f t="shared" ref="Q28:Q61" si="11">ROUND(K28,2)*P28</f>
        <v>2292.8474999999999</v>
      </c>
    </row>
    <row r="29" spans="1:19" ht="45" customHeight="1" x14ac:dyDescent="0.3">
      <c r="A29" s="220" t="s">
        <v>20</v>
      </c>
      <c r="B29" s="220" t="s">
        <v>84</v>
      </c>
      <c r="C29" s="220" t="s">
        <v>22</v>
      </c>
      <c r="D29" s="220" t="s">
        <v>85</v>
      </c>
      <c r="E29" s="220" t="s">
        <v>86</v>
      </c>
      <c r="F29" s="221">
        <f t="shared" si="8"/>
        <v>131.71</v>
      </c>
      <c r="G29" s="220" t="s">
        <v>25</v>
      </c>
      <c r="H29" s="222">
        <v>84.64</v>
      </c>
      <c r="I29" s="223">
        <v>84.64</v>
      </c>
      <c r="J29" s="224">
        <v>0.2223</v>
      </c>
      <c r="K29" s="225">
        <f t="shared" si="9"/>
        <v>103.455472</v>
      </c>
      <c r="L29" s="226">
        <f t="shared" si="10"/>
        <v>13626.72</v>
      </c>
      <c r="M29" s="220" t="s">
        <v>18</v>
      </c>
      <c r="N29" s="220" t="s">
        <v>17</v>
      </c>
      <c r="O29" s="220" t="s">
        <v>26</v>
      </c>
      <c r="P29" s="227">
        <v>131.71</v>
      </c>
      <c r="Q29" s="228">
        <f t="shared" si="11"/>
        <v>13626.7166</v>
      </c>
    </row>
    <row r="30" spans="1:19" ht="45" customHeight="1" x14ac:dyDescent="0.3">
      <c r="A30" s="229" t="s">
        <v>20</v>
      </c>
      <c r="B30" s="229" t="s">
        <v>87</v>
      </c>
      <c r="C30" s="229" t="s">
        <v>22</v>
      </c>
      <c r="D30" s="229" t="s">
        <v>88</v>
      </c>
      <c r="E30" s="229" t="s">
        <v>89</v>
      </c>
      <c r="F30" s="230">
        <f t="shared" si="8"/>
        <v>317.2</v>
      </c>
      <c r="G30" s="229" t="s">
        <v>90</v>
      </c>
      <c r="H30" s="231">
        <v>16.309999999999999</v>
      </c>
      <c r="I30" s="232">
        <v>16.309999999999999</v>
      </c>
      <c r="J30" s="233">
        <v>0.2223</v>
      </c>
      <c r="K30" s="234">
        <f t="shared" si="9"/>
        <v>19.935713</v>
      </c>
      <c r="L30" s="235">
        <f t="shared" si="10"/>
        <v>6324.97</v>
      </c>
      <c r="M30" s="229" t="s">
        <v>18</v>
      </c>
      <c r="N30" s="229" t="s">
        <v>17</v>
      </c>
      <c r="O30" s="229" t="s">
        <v>26</v>
      </c>
      <c r="P30" s="236">
        <v>317.2</v>
      </c>
      <c r="Q30" s="237">
        <f t="shared" si="11"/>
        <v>6324.9679999999998</v>
      </c>
    </row>
    <row r="31" spans="1:19" ht="45" customHeight="1" x14ac:dyDescent="0.3">
      <c r="A31" s="238" t="s">
        <v>20</v>
      </c>
      <c r="B31" s="238" t="s">
        <v>91</v>
      </c>
      <c r="C31" s="238" t="s">
        <v>22</v>
      </c>
      <c r="D31" s="238" t="s">
        <v>92</v>
      </c>
      <c r="E31" s="238" t="s">
        <v>93</v>
      </c>
      <c r="F31" s="239">
        <f t="shared" si="8"/>
        <v>41.25</v>
      </c>
      <c r="G31" s="238" t="s">
        <v>90</v>
      </c>
      <c r="H31" s="240">
        <v>15.17</v>
      </c>
      <c r="I31" s="241">
        <v>15.17</v>
      </c>
      <c r="J31" s="242">
        <v>0.2223</v>
      </c>
      <c r="K31" s="243">
        <f t="shared" si="9"/>
        <v>18.542290999999999</v>
      </c>
      <c r="L31" s="244">
        <f t="shared" si="10"/>
        <v>764.78</v>
      </c>
      <c r="M31" s="238" t="s">
        <v>18</v>
      </c>
      <c r="N31" s="238" t="s">
        <v>17</v>
      </c>
      <c r="O31" s="238" t="s">
        <v>26</v>
      </c>
      <c r="P31" s="245">
        <v>41.25</v>
      </c>
      <c r="Q31" s="246">
        <f t="shared" si="11"/>
        <v>764.77499999999998</v>
      </c>
    </row>
    <row r="32" spans="1:19" ht="45" customHeight="1" x14ac:dyDescent="0.3">
      <c r="A32" s="247" t="s">
        <v>20</v>
      </c>
      <c r="B32" s="247" t="s">
        <v>94</v>
      </c>
      <c r="C32" s="247" t="s">
        <v>22</v>
      </c>
      <c r="D32" s="247" t="s">
        <v>95</v>
      </c>
      <c r="E32" s="247" t="s">
        <v>96</v>
      </c>
      <c r="F32" s="248">
        <f t="shared" si="8"/>
        <v>366.94</v>
      </c>
      <c r="G32" s="247" t="s">
        <v>90</v>
      </c>
      <c r="H32" s="249">
        <v>13.5</v>
      </c>
      <c r="I32" s="250">
        <v>13.5</v>
      </c>
      <c r="J32" s="251">
        <v>0.2223</v>
      </c>
      <c r="K32" s="252">
        <f t="shared" si="9"/>
        <v>16.501049999999999</v>
      </c>
      <c r="L32" s="253">
        <f t="shared" si="10"/>
        <v>6054.51</v>
      </c>
      <c r="M32" s="247" t="s">
        <v>18</v>
      </c>
      <c r="N32" s="247" t="s">
        <v>17</v>
      </c>
      <c r="O32" s="247" t="s">
        <v>26</v>
      </c>
      <c r="P32" s="254">
        <v>366.94</v>
      </c>
      <c r="Q32" s="255">
        <f t="shared" si="11"/>
        <v>6054.51</v>
      </c>
    </row>
    <row r="33" spans="1:17" ht="45" customHeight="1" x14ac:dyDescent="0.3">
      <c r="A33" s="256" t="s">
        <v>20</v>
      </c>
      <c r="B33" s="256" t="s">
        <v>97</v>
      </c>
      <c r="C33" s="256" t="s">
        <v>22</v>
      </c>
      <c r="D33" s="256" t="s">
        <v>98</v>
      </c>
      <c r="E33" s="256" t="s">
        <v>99</v>
      </c>
      <c r="F33" s="257">
        <f t="shared" si="8"/>
        <v>225</v>
      </c>
      <c r="G33" s="256" t="s">
        <v>90</v>
      </c>
      <c r="H33" s="258">
        <v>11.44</v>
      </c>
      <c r="I33" s="259">
        <v>11.44</v>
      </c>
      <c r="J33" s="260">
        <v>0.2223</v>
      </c>
      <c r="K33" s="261">
        <f t="shared" si="9"/>
        <v>13.983111999999998</v>
      </c>
      <c r="L33" s="262">
        <f t="shared" si="10"/>
        <v>3145.5</v>
      </c>
      <c r="M33" s="256" t="s">
        <v>18</v>
      </c>
      <c r="N33" s="256" t="s">
        <v>17</v>
      </c>
      <c r="O33" s="256" t="s">
        <v>26</v>
      </c>
      <c r="P33" s="263">
        <v>225</v>
      </c>
      <c r="Q33" s="264">
        <f t="shared" si="11"/>
        <v>3145.5</v>
      </c>
    </row>
    <row r="34" spans="1:17" ht="45" customHeight="1" x14ac:dyDescent="0.3">
      <c r="A34" s="265" t="s">
        <v>20</v>
      </c>
      <c r="B34" s="265" t="s">
        <v>100</v>
      </c>
      <c r="C34" s="265" t="s">
        <v>22</v>
      </c>
      <c r="D34" s="265" t="s">
        <v>101</v>
      </c>
      <c r="E34" s="265" t="s">
        <v>102</v>
      </c>
      <c r="F34" s="266">
        <f t="shared" si="8"/>
        <v>134.38</v>
      </c>
      <c r="G34" s="265" t="s">
        <v>90</v>
      </c>
      <c r="H34" s="267">
        <v>17.59</v>
      </c>
      <c r="I34" s="268">
        <v>17.59</v>
      </c>
      <c r="J34" s="269">
        <v>0.2223</v>
      </c>
      <c r="K34" s="270">
        <f t="shared" si="9"/>
        <v>21.500257000000001</v>
      </c>
      <c r="L34" s="271">
        <f t="shared" si="10"/>
        <v>2889.17</v>
      </c>
      <c r="M34" s="265" t="s">
        <v>18</v>
      </c>
      <c r="N34" s="265" t="s">
        <v>17</v>
      </c>
      <c r="O34" s="265" t="s">
        <v>26</v>
      </c>
      <c r="P34" s="272">
        <v>134.38</v>
      </c>
      <c r="Q34" s="273">
        <f t="shared" si="11"/>
        <v>2889.17</v>
      </c>
    </row>
    <row r="35" spans="1:17" ht="45" customHeight="1" x14ac:dyDescent="0.3">
      <c r="A35" s="274" t="s">
        <v>20</v>
      </c>
      <c r="B35" s="274" t="s">
        <v>103</v>
      </c>
      <c r="C35" s="274" t="s">
        <v>22</v>
      </c>
      <c r="D35" s="274" t="s">
        <v>104</v>
      </c>
      <c r="E35" s="274" t="s">
        <v>105</v>
      </c>
      <c r="F35" s="275">
        <f t="shared" si="8"/>
        <v>15.55</v>
      </c>
      <c r="G35" s="274" t="s">
        <v>63</v>
      </c>
      <c r="H35" s="276">
        <v>709.8</v>
      </c>
      <c r="I35" s="277">
        <v>709.8</v>
      </c>
      <c r="J35" s="278">
        <v>0.2223</v>
      </c>
      <c r="K35" s="279">
        <f t="shared" si="9"/>
        <v>867.58853999999997</v>
      </c>
      <c r="L35" s="280">
        <f t="shared" si="10"/>
        <v>13491.02</v>
      </c>
      <c r="M35" s="274" t="s">
        <v>18</v>
      </c>
      <c r="N35" s="274" t="s">
        <v>17</v>
      </c>
      <c r="O35" s="274" t="s">
        <v>26</v>
      </c>
      <c r="P35" s="281">
        <v>15.55</v>
      </c>
      <c r="Q35" s="282">
        <f t="shared" si="11"/>
        <v>13491.024500000001</v>
      </c>
    </row>
    <row r="36" spans="1:17" ht="45" customHeight="1" x14ac:dyDescent="0.3">
      <c r="A36" s="283" t="s">
        <v>20</v>
      </c>
      <c r="B36" s="283" t="s">
        <v>106</v>
      </c>
      <c r="C36" s="283" t="s">
        <v>22</v>
      </c>
      <c r="D36" s="283" t="s">
        <v>82</v>
      </c>
      <c r="E36" s="283" t="s">
        <v>83</v>
      </c>
      <c r="F36" s="284">
        <f t="shared" si="8"/>
        <v>60.44</v>
      </c>
      <c r="G36" s="283" t="s">
        <v>25</v>
      </c>
      <c r="H36" s="285">
        <v>40.21</v>
      </c>
      <c r="I36" s="286">
        <v>40.21</v>
      </c>
      <c r="J36" s="287">
        <v>0.2223</v>
      </c>
      <c r="K36" s="288">
        <f t="shared" si="9"/>
        <v>49.148682999999998</v>
      </c>
      <c r="L36" s="289">
        <f t="shared" si="10"/>
        <v>2970.63</v>
      </c>
      <c r="M36" s="283" t="s">
        <v>18</v>
      </c>
      <c r="N36" s="283" t="s">
        <v>17</v>
      </c>
      <c r="O36" s="283" t="s">
        <v>26</v>
      </c>
      <c r="P36" s="290">
        <v>60.44</v>
      </c>
      <c r="Q36" s="291">
        <f t="shared" si="11"/>
        <v>2970.6259999999997</v>
      </c>
    </row>
    <row r="37" spans="1:17" ht="45" customHeight="1" x14ac:dyDescent="0.3">
      <c r="A37" s="292" t="s">
        <v>20</v>
      </c>
      <c r="B37" s="292" t="s">
        <v>107</v>
      </c>
      <c r="C37" s="292" t="s">
        <v>22</v>
      </c>
      <c r="D37" s="292" t="s">
        <v>108</v>
      </c>
      <c r="E37" s="292" t="s">
        <v>109</v>
      </c>
      <c r="F37" s="293">
        <f t="shared" si="8"/>
        <v>3.89</v>
      </c>
      <c r="G37" s="292" t="s">
        <v>63</v>
      </c>
      <c r="H37" s="294">
        <v>804.58</v>
      </c>
      <c r="I37" s="295">
        <v>804.58</v>
      </c>
      <c r="J37" s="296">
        <v>0.2223</v>
      </c>
      <c r="K37" s="297">
        <f t="shared" si="9"/>
        <v>983.43813399999999</v>
      </c>
      <c r="L37" s="298">
        <f t="shared" si="10"/>
        <v>3825.58</v>
      </c>
      <c r="M37" s="292" t="s">
        <v>18</v>
      </c>
      <c r="N37" s="292" t="s">
        <v>17</v>
      </c>
      <c r="O37" s="292" t="s">
        <v>26</v>
      </c>
      <c r="P37" s="299">
        <v>3.89</v>
      </c>
      <c r="Q37" s="300">
        <f t="shared" si="11"/>
        <v>3825.5816000000004</v>
      </c>
    </row>
    <row r="38" spans="1:17" ht="45" customHeight="1" x14ac:dyDescent="0.3">
      <c r="A38" s="301" t="s">
        <v>20</v>
      </c>
      <c r="B38" s="301" t="s">
        <v>110</v>
      </c>
      <c r="C38" s="301" t="s">
        <v>22</v>
      </c>
      <c r="D38" s="301" t="s">
        <v>85</v>
      </c>
      <c r="E38" s="301" t="s">
        <v>86</v>
      </c>
      <c r="F38" s="302">
        <f t="shared" si="8"/>
        <v>349.55</v>
      </c>
      <c r="G38" s="301" t="s">
        <v>25</v>
      </c>
      <c r="H38" s="303">
        <v>84.64</v>
      </c>
      <c r="I38" s="304">
        <v>84.64</v>
      </c>
      <c r="J38" s="305">
        <v>0.2223</v>
      </c>
      <c r="K38" s="306">
        <f t="shared" si="9"/>
        <v>103.455472</v>
      </c>
      <c r="L38" s="307">
        <f t="shared" si="10"/>
        <v>36164.44</v>
      </c>
      <c r="M38" s="301" t="s">
        <v>18</v>
      </c>
      <c r="N38" s="301" t="s">
        <v>17</v>
      </c>
      <c r="O38" s="301" t="s">
        <v>26</v>
      </c>
      <c r="P38" s="308">
        <v>349.55</v>
      </c>
      <c r="Q38" s="309">
        <f t="shared" si="11"/>
        <v>36164.442999999999</v>
      </c>
    </row>
    <row r="39" spans="1:17" ht="45" customHeight="1" x14ac:dyDescent="0.3">
      <c r="A39" s="310" t="s">
        <v>20</v>
      </c>
      <c r="B39" s="310" t="s">
        <v>111</v>
      </c>
      <c r="C39" s="310" t="s">
        <v>22</v>
      </c>
      <c r="D39" s="310" t="s">
        <v>92</v>
      </c>
      <c r="E39" s="310" t="s">
        <v>93</v>
      </c>
      <c r="F39" s="311">
        <f t="shared" si="8"/>
        <v>660.1</v>
      </c>
      <c r="G39" s="310" t="s">
        <v>90</v>
      </c>
      <c r="H39" s="312">
        <v>15.17</v>
      </c>
      <c r="I39" s="313">
        <v>15.17</v>
      </c>
      <c r="J39" s="314">
        <v>0.2223</v>
      </c>
      <c r="K39" s="315">
        <f t="shared" si="9"/>
        <v>18.542290999999999</v>
      </c>
      <c r="L39" s="316">
        <f t="shared" si="10"/>
        <v>12238.25</v>
      </c>
      <c r="M39" s="310" t="s">
        <v>18</v>
      </c>
      <c r="N39" s="310" t="s">
        <v>17</v>
      </c>
      <c r="O39" s="310" t="s">
        <v>26</v>
      </c>
      <c r="P39" s="317">
        <v>660.1</v>
      </c>
      <c r="Q39" s="318">
        <f t="shared" si="11"/>
        <v>12238.253999999999</v>
      </c>
    </row>
    <row r="40" spans="1:17" ht="45" customHeight="1" x14ac:dyDescent="0.3">
      <c r="A40" s="319" t="s">
        <v>20</v>
      </c>
      <c r="B40" s="319" t="s">
        <v>112</v>
      </c>
      <c r="C40" s="319" t="s">
        <v>22</v>
      </c>
      <c r="D40" s="319" t="s">
        <v>95</v>
      </c>
      <c r="E40" s="319" t="s">
        <v>96</v>
      </c>
      <c r="F40" s="320">
        <f t="shared" si="8"/>
        <v>113.6</v>
      </c>
      <c r="G40" s="319" t="s">
        <v>90</v>
      </c>
      <c r="H40" s="321">
        <v>13.5</v>
      </c>
      <c r="I40" s="322">
        <v>13.5</v>
      </c>
      <c r="J40" s="323">
        <v>0.2223</v>
      </c>
      <c r="K40" s="324">
        <f t="shared" si="9"/>
        <v>16.501049999999999</v>
      </c>
      <c r="L40" s="325">
        <f t="shared" si="10"/>
        <v>1874.4</v>
      </c>
      <c r="M40" s="319" t="s">
        <v>18</v>
      </c>
      <c r="N40" s="319" t="s">
        <v>17</v>
      </c>
      <c r="O40" s="319" t="s">
        <v>26</v>
      </c>
      <c r="P40" s="326">
        <v>113.6</v>
      </c>
      <c r="Q40" s="327">
        <f t="shared" si="11"/>
        <v>1874.3999999999999</v>
      </c>
    </row>
    <row r="41" spans="1:17" ht="45" customHeight="1" x14ac:dyDescent="0.3">
      <c r="A41" s="328" t="s">
        <v>20</v>
      </c>
      <c r="B41" s="328" t="s">
        <v>113</v>
      </c>
      <c r="C41" s="328" t="s">
        <v>22</v>
      </c>
      <c r="D41" s="328" t="s">
        <v>98</v>
      </c>
      <c r="E41" s="328" t="s">
        <v>99</v>
      </c>
      <c r="F41" s="329">
        <f t="shared" si="8"/>
        <v>26.41</v>
      </c>
      <c r="G41" s="328" t="s">
        <v>90</v>
      </c>
      <c r="H41" s="330">
        <v>11.44</v>
      </c>
      <c r="I41" s="331">
        <v>11.44</v>
      </c>
      <c r="J41" s="332">
        <v>0.2223</v>
      </c>
      <c r="K41" s="333">
        <f t="shared" si="9"/>
        <v>13.983111999999998</v>
      </c>
      <c r="L41" s="334">
        <f t="shared" si="10"/>
        <v>369.21</v>
      </c>
      <c r="M41" s="328" t="s">
        <v>18</v>
      </c>
      <c r="N41" s="328" t="s">
        <v>17</v>
      </c>
      <c r="O41" s="328" t="s">
        <v>26</v>
      </c>
      <c r="P41" s="335">
        <v>26.41</v>
      </c>
      <c r="Q41" s="336">
        <f t="shared" si="11"/>
        <v>369.21180000000004</v>
      </c>
    </row>
    <row r="42" spans="1:17" ht="45" customHeight="1" x14ac:dyDescent="0.3">
      <c r="A42" s="337" t="s">
        <v>20</v>
      </c>
      <c r="B42" s="337" t="s">
        <v>114</v>
      </c>
      <c r="C42" s="337" t="s">
        <v>22</v>
      </c>
      <c r="D42" s="337" t="s">
        <v>115</v>
      </c>
      <c r="E42" s="337" t="s">
        <v>116</v>
      </c>
      <c r="F42" s="338">
        <f t="shared" si="8"/>
        <v>356.91</v>
      </c>
      <c r="G42" s="337" t="s">
        <v>90</v>
      </c>
      <c r="H42" s="339">
        <v>20.8</v>
      </c>
      <c r="I42" s="340">
        <v>20.8</v>
      </c>
      <c r="J42" s="341">
        <v>0.2223</v>
      </c>
      <c r="K42" s="342">
        <f t="shared" si="9"/>
        <v>25.423840000000002</v>
      </c>
      <c r="L42" s="343">
        <f t="shared" si="10"/>
        <v>9072.65</v>
      </c>
      <c r="M42" s="337" t="s">
        <v>18</v>
      </c>
      <c r="N42" s="337" t="s">
        <v>17</v>
      </c>
      <c r="O42" s="337" t="s">
        <v>26</v>
      </c>
      <c r="P42" s="344">
        <v>356.91</v>
      </c>
      <c r="Q42" s="345">
        <f t="shared" si="11"/>
        <v>9072.6522000000004</v>
      </c>
    </row>
    <row r="43" spans="1:17" ht="45" customHeight="1" x14ac:dyDescent="0.3">
      <c r="A43" s="346" t="s">
        <v>20</v>
      </c>
      <c r="B43" s="346" t="s">
        <v>117</v>
      </c>
      <c r="C43" s="346" t="s">
        <v>22</v>
      </c>
      <c r="D43" s="346" t="s">
        <v>118</v>
      </c>
      <c r="E43" s="346" t="s">
        <v>119</v>
      </c>
      <c r="F43" s="347">
        <f t="shared" si="8"/>
        <v>24.18</v>
      </c>
      <c r="G43" s="346" t="s">
        <v>63</v>
      </c>
      <c r="H43" s="348">
        <v>677.77</v>
      </c>
      <c r="I43" s="349">
        <v>677.77</v>
      </c>
      <c r="J43" s="350">
        <v>0.2223</v>
      </c>
      <c r="K43" s="351">
        <f t="shared" si="9"/>
        <v>828.43827099999999</v>
      </c>
      <c r="L43" s="352">
        <f t="shared" si="10"/>
        <v>20031.68</v>
      </c>
      <c r="M43" s="346" t="s">
        <v>18</v>
      </c>
      <c r="N43" s="346" t="s">
        <v>17</v>
      </c>
      <c r="O43" s="346" t="s">
        <v>26</v>
      </c>
      <c r="P43" s="353">
        <v>24.18</v>
      </c>
      <c r="Q43" s="354">
        <f t="shared" si="11"/>
        <v>20031.679200000002</v>
      </c>
    </row>
    <row r="44" spans="1:17" ht="45" customHeight="1" x14ac:dyDescent="0.3">
      <c r="A44" s="355" t="s">
        <v>20</v>
      </c>
      <c r="B44" s="355" t="s">
        <v>120</v>
      </c>
      <c r="C44" s="355" t="s">
        <v>22</v>
      </c>
      <c r="D44" s="355" t="s">
        <v>121</v>
      </c>
      <c r="E44" s="355" t="s">
        <v>122</v>
      </c>
      <c r="F44" s="356">
        <f t="shared" si="8"/>
        <v>35</v>
      </c>
      <c r="G44" s="355" t="s">
        <v>41</v>
      </c>
      <c r="H44" s="357">
        <v>60.22</v>
      </c>
      <c r="I44" s="358">
        <v>60.22</v>
      </c>
      <c r="J44" s="359">
        <v>0.2223</v>
      </c>
      <c r="K44" s="360">
        <f t="shared" si="9"/>
        <v>73.606905999999995</v>
      </c>
      <c r="L44" s="361">
        <f t="shared" si="10"/>
        <v>2576.35</v>
      </c>
      <c r="M44" s="355" t="s">
        <v>18</v>
      </c>
      <c r="N44" s="355" t="s">
        <v>17</v>
      </c>
      <c r="O44" s="355" t="s">
        <v>26</v>
      </c>
      <c r="P44" s="362">
        <v>35</v>
      </c>
      <c r="Q44" s="363">
        <f t="shared" si="11"/>
        <v>2576.35</v>
      </c>
    </row>
    <row r="45" spans="1:17" ht="45" customHeight="1" x14ac:dyDescent="0.3">
      <c r="A45" s="364" t="s">
        <v>20</v>
      </c>
      <c r="B45" s="364" t="s">
        <v>123</v>
      </c>
      <c r="C45" s="364" t="s">
        <v>22</v>
      </c>
      <c r="D45" s="364" t="s">
        <v>124</v>
      </c>
      <c r="E45" s="364" t="s">
        <v>125</v>
      </c>
      <c r="F45" s="365">
        <f t="shared" si="8"/>
        <v>5</v>
      </c>
      <c r="G45" s="364" t="s">
        <v>33</v>
      </c>
      <c r="H45" s="366">
        <v>18.12</v>
      </c>
      <c r="I45" s="367">
        <v>18.12</v>
      </c>
      <c r="J45" s="368">
        <v>0.2223</v>
      </c>
      <c r="K45" s="369">
        <f t="shared" si="9"/>
        <v>22.148076000000003</v>
      </c>
      <c r="L45" s="370">
        <f t="shared" si="10"/>
        <v>110.75</v>
      </c>
      <c r="M45" s="364" t="s">
        <v>18</v>
      </c>
      <c r="N45" s="364" t="s">
        <v>17</v>
      </c>
      <c r="O45" s="364" t="s">
        <v>26</v>
      </c>
      <c r="P45" s="371">
        <v>5</v>
      </c>
      <c r="Q45" s="372">
        <f t="shared" si="11"/>
        <v>110.75</v>
      </c>
    </row>
    <row r="46" spans="1:17" ht="45" customHeight="1" x14ac:dyDescent="0.3">
      <c r="A46" s="373" t="s">
        <v>20</v>
      </c>
      <c r="B46" s="373" t="s">
        <v>126</v>
      </c>
      <c r="C46" s="373" t="s">
        <v>22</v>
      </c>
      <c r="D46" s="373" t="s">
        <v>82</v>
      </c>
      <c r="E46" s="373" t="s">
        <v>83</v>
      </c>
      <c r="F46" s="374">
        <f t="shared" si="8"/>
        <v>4.84</v>
      </c>
      <c r="G46" s="373" t="s">
        <v>25</v>
      </c>
      <c r="H46" s="375">
        <v>40.21</v>
      </c>
      <c r="I46" s="376">
        <v>40.21</v>
      </c>
      <c r="J46" s="377">
        <v>0.2223</v>
      </c>
      <c r="K46" s="378">
        <f t="shared" si="9"/>
        <v>49.148682999999998</v>
      </c>
      <c r="L46" s="379">
        <f t="shared" si="10"/>
        <v>237.89</v>
      </c>
      <c r="M46" s="373" t="s">
        <v>18</v>
      </c>
      <c r="N46" s="373" t="s">
        <v>17</v>
      </c>
      <c r="O46" s="373" t="s">
        <v>26</v>
      </c>
      <c r="P46" s="380">
        <v>4.84</v>
      </c>
      <c r="Q46" s="381">
        <f t="shared" si="11"/>
        <v>237.886</v>
      </c>
    </row>
    <row r="47" spans="1:17" ht="45" customHeight="1" x14ac:dyDescent="0.3">
      <c r="A47" s="382" t="s">
        <v>20</v>
      </c>
      <c r="B47" s="382" t="s">
        <v>127</v>
      </c>
      <c r="C47" s="382" t="s">
        <v>22</v>
      </c>
      <c r="D47" s="382" t="s">
        <v>128</v>
      </c>
      <c r="E47" s="382" t="s">
        <v>129</v>
      </c>
      <c r="F47" s="383">
        <f t="shared" si="8"/>
        <v>4.4000000000000004</v>
      </c>
      <c r="G47" s="382" t="s">
        <v>25</v>
      </c>
      <c r="H47" s="384">
        <v>135.07</v>
      </c>
      <c r="I47" s="385">
        <v>135.07</v>
      </c>
      <c r="J47" s="386">
        <v>0.2223</v>
      </c>
      <c r="K47" s="387">
        <f t="shared" si="9"/>
        <v>165.09606099999999</v>
      </c>
      <c r="L47" s="388">
        <f t="shared" si="10"/>
        <v>726.44</v>
      </c>
      <c r="M47" s="382" t="s">
        <v>18</v>
      </c>
      <c r="N47" s="382" t="s">
        <v>17</v>
      </c>
      <c r="O47" s="382" t="s">
        <v>26</v>
      </c>
      <c r="P47" s="389">
        <v>4.4000000000000004</v>
      </c>
      <c r="Q47" s="390">
        <f t="shared" si="11"/>
        <v>726.44</v>
      </c>
    </row>
    <row r="48" spans="1:17" ht="45" customHeight="1" x14ac:dyDescent="0.3">
      <c r="A48" s="391" t="s">
        <v>20</v>
      </c>
      <c r="B48" s="391" t="s">
        <v>130</v>
      </c>
      <c r="C48" s="391" t="s">
        <v>22</v>
      </c>
      <c r="D48" s="391" t="s">
        <v>131</v>
      </c>
      <c r="E48" s="391" t="s">
        <v>132</v>
      </c>
      <c r="F48" s="392">
        <f t="shared" si="8"/>
        <v>116.61</v>
      </c>
      <c r="G48" s="391" t="s">
        <v>90</v>
      </c>
      <c r="H48" s="393">
        <v>14.82</v>
      </c>
      <c r="I48" s="394">
        <v>14.82</v>
      </c>
      <c r="J48" s="395">
        <v>0.2223</v>
      </c>
      <c r="K48" s="396">
        <f t="shared" si="9"/>
        <v>18.114485999999999</v>
      </c>
      <c r="L48" s="397">
        <f t="shared" si="10"/>
        <v>2111.81</v>
      </c>
      <c r="M48" s="391" t="s">
        <v>18</v>
      </c>
      <c r="N48" s="391" t="s">
        <v>17</v>
      </c>
      <c r="O48" s="391" t="s">
        <v>26</v>
      </c>
      <c r="P48" s="398">
        <v>116.61</v>
      </c>
      <c r="Q48" s="399">
        <f t="shared" si="11"/>
        <v>2111.8071</v>
      </c>
    </row>
    <row r="49" spans="1:19" ht="45" customHeight="1" x14ac:dyDescent="0.3">
      <c r="A49" s="400" t="s">
        <v>20</v>
      </c>
      <c r="B49" s="400" t="s">
        <v>133</v>
      </c>
      <c r="C49" s="400" t="s">
        <v>22</v>
      </c>
      <c r="D49" s="400" t="s">
        <v>98</v>
      </c>
      <c r="E49" s="400" t="s">
        <v>99</v>
      </c>
      <c r="F49" s="401">
        <f t="shared" si="8"/>
        <v>83.78</v>
      </c>
      <c r="G49" s="400" t="s">
        <v>90</v>
      </c>
      <c r="H49" s="402">
        <v>11.44</v>
      </c>
      <c r="I49" s="403">
        <v>11.44</v>
      </c>
      <c r="J49" s="404">
        <v>0.2223</v>
      </c>
      <c r="K49" s="405">
        <f t="shared" si="9"/>
        <v>13.983111999999998</v>
      </c>
      <c r="L49" s="406">
        <f t="shared" si="10"/>
        <v>1171.24</v>
      </c>
      <c r="M49" s="400" t="s">
        <v>18</v>
      </c>
      <c r="N49" s="400" t="s">
        <v>17</v>
      </c>
      <c r="O49" s="400" t="s">
        <v>26</v>
      </c>
      <c r="P49" s="407">
        <v>83.78</v>
      </c>
      <c r="Q49" s="408">
        <f t="shared" si="11"/>
        <v>1171.2444</v>
      </c>
    </row>
    <row r="50" spans="1:19" ht="45" customHeight="1" x14ac:dyDescent="0.3">
      <c r="A50" s="409" t="s">
        <v>20</v>
      </c>
      <c r="B50" s="409" t="s">
        <v>134</v>
      </c>
      <c r="C50" s="409" t="s">
        <v>22</v>
      </c>
      <c r="D50" s="409" t="s">
        <v>135</v>
      </c>
      <c r="E50" s="409" t="s">
        <v>136</v>
      </c>
      <c r="F50" s="410">
        <f t="shared" si="8"/>
        <v>13.87</v>
      </c>
      <c r="G50" s="409" t="s">
        <v>90</v>
      </c>
      <c r="H50" s="411">
        <v>10.88</v>
      </c>
      <c r="I50" s="412">
        <v>10.88</v>
      </c>
      <c r="J50" s="413">
        <v>0.2223</v>
      </c>
      <c r="K50" s="414">
        <f t="shared" si="9"/>
        <v>13.298624</v>
      </c>
      <c r="L50" s="415">
        <f t="shared" si="10"/>
        <v>184.47</v>
      </c>
      <c r="M50" s="409" t="s">
        <v>18</v>
      </c>
      <c r="N50" s="409" t="s">
        <v>17</v>
      </c>
      <c r="O50" s="409" t="s">
        <v>26</v>
      </c>
      <c r="P50" s="416">
        <v>13.87</v>
      </c>
      <c r="Q50" s="417">
        <f t="shared" si="11"/>
        <v>184.471</v>
      </c>
    </row>
    <row r="51" spans="1:19" ht="45" customHeight="1" x14ac:dyDescent="0.3">
      <c r="A51" s="418" t="s">
        <v>20</v>
      </c>
      <c r="B51" s="418" t="s">
        <v>137</v>
      </c>
      <c r="C51" s="418" t="s">
        <v>22</v>
      </c>
      <c r="D51" s="418" t="s">
        <v>115</v>
      </c>
      <c r="E51" s="418" t="s">
        <v>116</v>
      </c>
      <c r="F51" s="419">
        <f t="shared" si="8"/>
        <v>13.08</v>
      </c>
      <c r="G51" s="418" t="s">
        <v>90</v>
      </c>
      <c r="H51" s="420">
        <v>20.8</v>
      </c>
      <c r="I51" s="421">
        <v>20.8</v>
      </c>
      <c r="J51" s="422">
        <v>0.2223</v>
      </c>
      <c r="K51" s="423">
        <f t="shared" si="9"/>
        <v>25.423840000000002</v>
      </c>
      <c r="L51" s="424">
        <f t="shared" si="10"/>
        <v>332.49</v>
      </c>
      <c r="M51" s="418" t="s">
        <v>18</v>
      </c>
      <c r="N51" s="418" t="s">
        <v>17</v>
      </c>
      <c r="O51" s="418" t="s">
        <v>26</v>
      </c>
      <c r="P51" s="425">
        <v>13.08</v>
      </c>
      <c r="Q51" s="426">
        <f t="shared" si="11"/>
        <v>332.49360000000001</v>
      </c>
    </row>
    <row r="52" spans="1:19" ht="45" customHeight="1" x14ac:dyDescent="0.3">
      <c r="A52" s="427" t="s">
        <v>20</v>
      </c>
      <c r="B52" s="427" t="s">
        <v>138</v>
      </c>
      <c r="C52" s="427" t="s">
        <v>22</v>
      </c>
      <c r="D52" s="427" t="s">
        <v>118</v>
      </c>
      <c r="E52" s="427" t="s">
        <v>119</v>
      </c>
      <c r="F52" s="428">
        <f t="shared" si="8"/>
        <v>2.42</v>
      </c>
      <c r="G52" s="427" t="s">
        <v>63</v>
      </c>
      <c r="H52" s="429">
        <v>677.77</v>
      </c>
      <c r="I52" s="430">
        <v>677.77</v>
      </c>
      <c r="J52" s="431">
        <v>0.2223</v>
      </c>
      <c r="K52" s="432">
        <f t="shared" si="9"/>
        <v>828.43827099999999</v>
      </c>
      <c r="L52" s="433">
        <f t="shared" si="10"/>
        <v>2004.82</v>
      </c>
      <c r="M52" s="427" t="s">
        <v>18</v>
      </c>
      <c r="N52" s="427" t="s">
        <v>17</v>
      </c>
      <c r="O52" s="427" t="s">
        <v>26</v>
      </c>
      <c r="P52" s="434">
        <v>2.42</v>
      </c>
      <c r="Q52" s="435">
        <f t="shared" si="11"/>
        <v>2004.8248000000001</v>
      </c>
    </row>
    <row r="53" spans="1:19" ht="45" customHeight="1" x14ac:dyDescent="0.3">
      <c r="A53" s="436" t="s">
        <v>20</v>
      </c>
      <c r="B53" s="436" t="s">
        <v>139</v>
      </c>
      <c r="C53" s="436" t="s">
        <v>22</v>
      </c>
      <c r="D53" s="436" t="s">
        <v>121</v>
      </c>
      <c r="E53" s="436" t="s">
        <v>122</v>
      </c>
      <c r="F53" s="437">
        <f t="shared" si="8"/>
        <v>17.5</v>
      </c>
      <c r="G53" s="436" t="s">
        <v>41</v>
      </c>
      <c r="H53" s="438">
        <v>60.22</v>
      </c>
      <c r="I53" s="439">
        <v>60.22</v>
      </c>
      <c r="J53" s="440">
        <v>0.2223</v>
      </c>
      <c r="K53" s="441">
        <f t="shared" si="9"/>
        <v>73.606905999999995</v>
      </c>
      <c r="L53" s="442">
        <f t="shared" si="10"/>
        <v>1288.18</v>
      </c>
      <c r="M53" s="436" t="s">
        <v>18</v>
      </c>
      <c r="N53" s="436" t="s">
        <v>17</v>
      </c>
      <c r="O53" s="436" t="s">
        <v>26</v>
      </c>
      <c r="P53" s="443">
        <v>17.5</v>
      </c>
      <c r="Q53" s="444">
        <f t="shared" si="11"/>
        <v>1288.175</v>
      </c>
    </row>
    <row r="54" spans="1:19" ht="45" customHeight="1" x14ac:dyDescent="0.3">
      <c r="A54" s="445" t="s">
        <v>20</v>
      </c>
      <c r="B54" s="445" t="s">
        <v>140</v>
      </c>
      <c r="C54" s="445" t="s">
        <v>22</v>
      </c>
      <c r="D54" s="445" t="s">
        <v>82</v>
      </c>
      <c r="E54" s="445" t="s">
        <v>83</v>
      </c>
      <c r="F54" s="446">
        <f t="shared" si="8"/>
        <v>1.25</v>
      </c>
      <c r="G54" s="445" t="s">
        <v>25</v>
      </c>
      <c r="H54" s="447">
        <v>40.21</v>
      </c>
      <c r="I54" s="448">
        <v>40.21</v>
      </c>
      <c r="J54" s="449">
        <v>0.2223</v>
      </c>
      <c r="K54" s="450">
        <f t="shared" si="9"/>
        <v>49.148682999999998</v>
      </c>
      <c r="L54" s="451">
        <f t="shared" si="10"/>
        <v>61.44</v>
      </c>
      <c r="M54" s="445" t="s">
        <v>18</v>
      </c>
      <c r="N54" s="445" t="s">
        <v>17</v>
      </c>
      <c r="O54" s="445" t="s">
        <v>26</v>
      </c>
      <c r="P54" s="452">
        <v>1.25</v>
      </c>
      <c r="Q54" s="453">
        <f t="shared" si="11"/>
        <v>61.4375</v>
      </c>
    </row>
    <row r="55" spans="1:19" ht="45" customHeight="1" x14ac:dyDescent="0.3">
      <c r="A55" s="454" t="s">
        <v>20</v>
      </c>
      <c r="B55" s="454" t="s">
        <v>141</v>
      </c>
      <c r="C55" s="454" t="s">
        <v>22</v>
      </c>
      <c r="D55" s="454" t="s">
        <v>128</v>
      </c>
      <c r="E55" s="454" t="s">
        <v>129</v>
      </c>
      <c r="F55" s="455">
        <f t="shared" si="8"/>
        <v>5</v>
      </c>
      <c r="G55" s="454" t="s">
        <v>25</v>
      </c>
      <c r="H55" s="456">
        <v>135.07</v>
      </c>
      <c r="I55" s="457">
        <v>135.07</v>
      </c>
      <c r="J55" s="458">
        <v>0.2223</v>
      </c>
      <c r="K55" s="459">
        <f t="shared" si="9"/>
        <v>165.09606099999999</v>
      </c>
      <c r="L55" s="460">
        <f t="shared" si="10"/>
        <v>825.5</v>
      </c>
      <c r="M55" s="454" t="s">
        <v>18</v>
      </c>
      <c r="N55" s="454" t="s">
        <v>17</v>
      </c>
      <c r="O55" s="454" t="s">
        <v>26</v>
      </c>
      <c r="P55" s="461">
        <v>5</v>
      </c>
      <c r="Q55" s="462">
        <f t="shared" si="11"/>
        <v>825.5</v>
      </c>
    </row>
    <row r="56" spans="1:19" ht="45" customHeight="1" x14ac:dyDescent="0.3">
      <c r="A56" s="463" t="s">
        <v>20</v>
      </c>
      <c r="B56" s="463" t="s">
        <v>142</v>
      </c>
      <c r="C56" s="463" t="s">
        <v>22</v>
      </c>
      <c r="D56" s="463" t="s">
        <v>143</v>
      </c>
      <c r="E56" s="463" t="s">
        <v>144</v>
      </c>
      <c r="F56" s="464">
        <f t="shared" si="8"/>
        <v>10.19</v>
      </c>
      <c r="G56" s="463" t="s">
        <v>90</v>
      </c>
      <c r="H56" s="465">
        <v>17</v>
      </c>
      <c r="I56" s="466">
        <v>17</v>
      </c>
      <c r="J56" s="467">
        <v>0.2223</v>
      </c>
      <c r="K56" s="468">
        <f t="shared" si="9"/>
        <v>20.7791</v>
      </c>
      <c r="L56" s="469">
        <f t="shared" si="10"/>
        <v>211.75</v>
      </c>
      <c r="M56" s="463" t="s">
        <v>18</v>
      </c>
      <c r="N56" s="463" t="s">
        <v>17</v>
      </c>
      <c r="O56" s="463" t="s">
        <v>26</v>
      </c>
      <c r="P56" s="470">
        <v>10.19</v>
      </c>
      <c r="Q56" s="471">
        <f t="shared" si="11"/>
        <v>211.7482</v>
      </c>
    </row>
    <row r="57" spans="1:19" ht="45" customHeight="1" x14ac:dyDescent="0.3">
      <c r="A57" s="472" t="s">
        <v>20</v>
      </c>
      <c r="B57" s="472" t="s">
        <v>145</v>
      </c>
      <c r="C57" s="472" t="s">
        <v>22</v>
      </c>
      <c r="D57" s="472" t="s">
        <v>118</v>
      </c>
      <c r="E57" s="472" t="s">
        <v>119</v>
      </c>
      <c r="F57" s="473">
        <f t="shared" si="8"/>
        <v>0.63</v>
      </c>
      <c r="G57" s="472" t="s">
        <v>63</v>
      </c>
      <c r="H57" s="474">
        <v>677.77</v>
      </c>
      <c r="I57" s="475">
        <v>677.77</v>
      </c>
      <c r="J57" s="476">
        <v>0.2223</v>
      </c>
      <c r="K57" s="477">
        <f t="shared" si="9"/>
        <v>828.43827099999999</v>
      </c>
      <c r="L57" s="478">
        <f t="shared" si="10"/>
        <v>521.91999999999996</v>
      </c>
      <c r="M57" s="472" t="s">
        <v>18</v>
      </c>
      <c r="N57" s="472" t="s">
        <v>17</v>
      </c>
      <c r="O57" s="472" t="s">
        <v>26</v>
      </c>
      <c r="P57" s="479">
        <v>0.63</v>
      </c>
      <c r="Q57" s="480">
        <f t="shared" si="11"/>
        <v>521.91720000000009</v>
      </c>
    </row>
    <row r="58" spans="1:19" ht="45" customHeight="1" x14ac:dyDescent="0.3">
      <c r="A58" s="481" t="s">
        <v>20</v>
      </c>
      <c r="B58" s="481" t="s">
        <v>146</v>
      </c>
      <c r="C58" s="481" t="s">
        <v>22</v>
      </c>
      <c r="D58" s="481" t="s">
        <v>82</v>
      </c>
      <c r="E58" s="481" t="s">
        <v>83</v>
      </c>
      <c r="F58" s="482">
        <f t="shared" si="8"/>
        <v>13.25</v>
      </c>
      <c r="G58" s="481" t="s">
        <v>25</v>
      </c>
      <c r="H58" s="483">
        <v>40.21</v>
      </c>
      <c r="I58" s="484">
        <v>40.21</v>
      </c>
      <c r="J58" s="485">
        <v>0.2223</v>
      </c>
      <c r="K58" s="486">
        <f t="shared" si="9"/>
        <v>49.148682999999998</v>
      </c>
      <c r="L58" s="487">
        <f t="shared" si="10"/>
        <v>651.24</v>
      </c>
      <c r="M58" s="481" t="s">
        <v>18</v>
      </c>
      <c r="N58" s="481" t="s">
        <v>17</v>
      </c>
      <c r="O58" s="481" t="s">
        <v>26</v>
      </c>
      <c r="P58" s="488">
        <v>13.25</v>
      </c>
      <c r="Q58" s="489">
        <f t="shared" si="11"/>
        <v>651.23749999999995</v>
      </c>
    </row>
    <row r="59" spans="1:19" ht="45" customHeight="1" x14ac:dyDescent="0.3">
      <c r="A59" s="490" t="s">
        <v>20</v>
      </c>
      <c r="B59" s="490" t="s">
        <v>147</v>
      </c>
      <c r="C59" s="490" t="s">
        <v>22</v>
      </c>
      <c r="D59" s="490" t="s">
        <v>148</v>
      </c>
      <c r="E59" s="490" t="s">
        <v>149</v>
      </c>
      <c r="F59" s="491">
        <f t="shared" si="8"/>
        <v>44.97</v>
      </c>
      <c r="G59" s="490" t="s">
        <v>25</v>
      </c>
      <c r="H59" s="492">
        <v>98.24</v>
      </c>
      <c r="I59" s="493">
        <v>98.24</v>
      </c>
      <c r="J59" s="494">
        <v>0.2223</v>
      </c>
      <c r="K59" s="495">
        <f t="shared" si="9"/>
        <v>120.07875199999999</v>
      </c>
      <c r="L59" s="496">
        <f t="shared" si="10"/>
        <v>5400</v>
      </c>
      <c r="M59" s="490" t="s">
        <v>18</v>
      </c>
      <c r="N59" s="490" t="s">
        <v>17</v>
      </c>
      <c r="O59" s="490" t="s">
        <v>26</v>
      </c>
      <c r="P59" s="497">
        <v>44.97</v>
      </c>
      <c r="Q59" s="498">
        <f t="shared" si="11"/>
        <v>5399.9975999999997</v>
      </c>
    </row>
    <row r="60" spans="1:19" ht="45" customHeight="1" x14ac:dyDescent="0.3">
      <c r="A60" s="499" t="s">
        <v>20</v>
      </c>
      <c r="B60" s="499" t="s">
        <v>150</v>
      </c>
      <c r="C60" s="499" t="s">
        <v>22</v>
      </c>
      <c r="D60" s="499" t="s">
        <v>92</v>
      </c>
      <c r="E60" s="499" t="s">
        <v>93</v>
      </c>
      <c r="F60" s="500">
        <f t="shared" si="8"/>
        <v>84.2</v>
      </c>
      <c r="G60" s="499" t="s">
        <v>90</v>
      </c>
      <c r="H60" s="501">
        <v>15.17</v>
      </c>
      <c r="I60" s="502">
        <v>15.17</v>
      </c>
      <c r="J60" s="503">
        <v>0.2223</v>
      </c>
      <c r="K60" s="504">
        <f t="shared" si="9"/>
        <v>18.542290999999999</v>
      </c>
      <c r="L60" s="505">
        <f t="shared" si="10"/>
        <v>1561.07</v>
      </c>
      <c r="M60" s="499" t="s">
        <v>18</v>
      </c>
      <c r="N60" s="499" t="s">
        <v>17</v>
      </c>
      <c r="O60" s="499" t="s">
        <v>26</v>
      </c>
      <c r="P60" s="506">
        <v>84.2</v>
      </c>
      <c r="Q60" s="507">
        <f t="shared" si="11"/>
        <v>1561.068</v>
      </c>
    </row>
    <row r="61" spans="1:19" ht="45" customHeight="1" x14ac:dyDescent="0.3">
      <c r="A61" s="508" t="s">
        <v>20</v>
      </c>
      <c r="B61" s="508" t="s">
        <v>151</v>
      </c>
      <c r="C61" s="508" t="s">
        <v>22</v>
      </c>
      <c r="D61" s="508" t="s">
        <v>118</v>
      </c>
      <c r="E61" s="508" t="s">
        <v>119</v>
      </c>
      <c r="F61" s="509">
        <f t="shared" si="8"/>
        <v>3.64</v>
      </c>
      <c r="G61" s="508" t="s">
        <v>63</v>
      </c>
      <c r="H61" s="510">
        <v>677.77</v>
      </c>
      <c r="I61" s="511">
        <v>677.77</v>
      </c>
      <c r="J61" s="512">
        <v>0.2223</v>
      </c>
      <c r="K61" s="513">
        <f t="shared" si="9"/>
        <v>828.43827099999999</v>
      </c>
      <c r="L61" s="514">
        <f t="shared" si="10"/>
        <v>3015.52</v>
      </c>
      <c r="M61" s="508" t="s">
        <v>18</v>
      </c>
      <c r="N61" s="508" t="s">
        <v>17</v>
      </c>
      <c r="O61" s="508" t="s">
        <v>26</v>
      </c>
      <c r="P61" s="515">
        <v>3.64</v>
      </c>
      <c r="Q61" s="516">
        <f t="shared" si="11"/>
        <v>3015.5216000000005</v>
      </c>
    </row>
    <row r="62" spans="1:19" ht="45" customHeight="1" x14ac:dyDescent="0.3">
      <c r="A62" s="517" t="s">
        <v>16</v>
      </c>
      <c r="B62" s="517" t="s">
        <v>152</v>
      </c>
      <c r="C62" s="517" t="s">
        <v>18</v>
      </c>
      <c r="D62" s="517" t="s">
        <v>18</v>
      </c>
      <c r="E62" s="517" t="s">
        <v>153</v>
      </c>
      <c r="F62" s="517" t="s">
        <v>18</v>
      </c>
      <c r="G62" s="517" t="s">
        <v>18</v>
      </c>
      <c r="H62" s="517" t="s">
        <v>18</v>
      </c>
      <c r="I62" s="517" t="s">
        <v>18</v>
      </c>
      <c r="J62" s="517" t="s">
        <v>18</v>
      </c>
      <c r="K62" s="517" t="s">
        <v>18</v>
      </c>
      <c r="L62" s="518">
        <f>ROUND(L63,2)+ROUND(L64,2)+ROUND(L65,2)+ROUND(L66,2)+ROUND(L67,2)+ROUND(L68,2)+ROUND(L69,2)+ROUND(L70,2)+ROUND(L71,2)+ROUND(L72,2)+ROUND(L73,2)+ROUND(L74,2)+ROUND(L75,2)+ROUND(L76,2)+ROUND(L77,2)+ROUND(L78,2)+ROUND(L79,2)+ROUND(L80,2)+ROUND(L81,2)+ROUND(L82,2)+ROUND(L83,2)+ROUND(L84,2)+ROUND(L85,2)+ROUND(L86,2)+ROUND(L87,2)+ROUND(L88,2)+ROUND(L89,2)+ROUND(L90,2)+ROUND(L91,2)+ROUND(L92,2)</f>
        <v>365872.45</v>
      </c>
      <c r="M62" s="517" t="s">
        <v>18</v>
      </c>
      <c r="N62" s="517" t="s">
        <v>18</v>
      </c>
      <c r="O62" s="517" t="s">
        <v>18</v>
      </c>
      <c r="P62" s="517" t="s">
        <v>18</v>
      </c>
      <c r="Q62" s="517" t="s">
        <v>18</v>
      </c>
      <c r="R62" s="4" t="s">
        <v>18</v>
      </c>
      <c r="S62" s="4" t="s">
        <v>18</v>
      </c>
    </row>
    <row r="63" spans="1:19" ht="45" customHeight="1" x14ac:dyDescent="0.3">
      <c r="A63" s="519" t="s">
        <v>20</v>
      </c>
      <c r="B63" s="519" t="s">
        <v>154</v>
      </c>
      <c r="C63" s="519" t="s">
        <v>22</v>
      </c>
      <c r="D63" s="519" t="s">
        <v>155</v>
      </c>
      <c r="E63" s="519" t="s">
        <v>156</v>
      </c>
      <c r="F63" s="520">
        <f t="shared" ref="F63:F92" si="12">P63</f>
        <v>333.34</v>
      </c>
      <c r="G63" s="519" t="s">
        <v>25</v>
      </c>
      <c r="H63" s="521">
        <v>55.05</v>
      </c>
      <c r="I63" s="522">
        <v>55.05</v>
      </c>
      <c r="J63" s="523">
        <v>0.2223</v>
      </c>
      <c r="K63" s="524">
        <f t="shared" ref="K63:K92" si="13">ROUND(I63,2)+(ROUND(I63,2)*J63)</f>
        <v>67.287615000000002</v>
      </c>
      <c r="L63" s="525">
        <f t="shared" ref="L63:L92" si="14">ROUND(Q63,2)</f>
        <v>22430.45</v>
      </c>
      <c r="M63" s="519" t="s">
        <v>18</v>
      </c>
      <c r="N63" s="519" t="s">
        <v>17</v>
      </c>
      <c r="O63" s="519" t="s">
        <v>26</v>
      </c>
      <c r="P63" s="526">
        <v>333.34</v>
      </c>
      <c r="Q63" s="527">
        <f t="shared" ref="Q63:Q92" si="15">ROUND(K63,2)*P63</f>
        <v>22430.4486</v>
      </c>
    </row>
    <row r="64" spans="1:19" ht="45" customHeight="1" x14ac:dyDescent="0.3">
      <c r="A64" s="528" t="s">
        <v>20</v>
      </c>
      <c r="B64" s="528" t="s">
        <v>157</v>
      </c>
      <c r="C64" s="528" t="s">
        <v>22</v>
      </c>
      <c r="D64" s="528" t="s">
        <v>158</v>
      </c>
      <c r="E64" s="528" t="s">
        <v>159</v>
      </c>
      <c r="F64" s="529">
        <f t="shared" si="12"/>
        <v>839.33</v>
      </c>
      <c r="G64" s="528" t="s">
        <v>90</v>
      </c>
      <c r="H64" s="530">
        <v>11.78</v>
      </c>
      <c r="I64" s="531">
        <v>11.78</v>
      </c>
      <c r="J64" s="532">
        <v>0.2223</v>
      </c>
      <c r="K64" s="533">
        <f t="shared" si="13"/>
        <v>14.398693999999999</v>
      </c>
      <c r="L64" s="534">
        <f t="shared" si="14"/>
        <v>12086.35</v>
      </c>
      <c r="M64" s="528" t="s">
        <v>18</v>
      </c>
      <c r="N64" s="528" t="s">
        <v>17</v>
      </c>
      <c r="O64" s="528" t="s">
        <v>26</v>
      </c>
      <c r="P64" s="535">
        <v>839.33</v>
      </c>
      <c r="Q64" s="536">
        <f t="shared" si="15"/>
        <v>12086.352000000001</v>
      </c>
    </row>
    <row r="65" spans="1:17" ht="45" customHeight="1" x14ac:dyDescent="0.3">
      <c r="A65" s="537" t="s">
        <v>20</v>
      </c>
      <c r="B65" s="537" t="s">
        <v>160</v>
      </c>
      <c r="C65" s="537" t="s">
        <v>22</v>
      </c>
      <c r="D65" s="537" t="s">
        <v>161</v>
      </c>
      <c r="E65" s="537" t="s">
        <v>162</v>
      </c>
      <c r="F65" s="538">
        <f t="shared" si="12"/>
        <v>312.88</v>
      </c>
      <c r="G65" s="537" t="s">
        <v>90</v>
      </c>
      <c r="H65" s="539">
        <v>9.89</v>
      </c>
      <c r="I65" s="540">
        <v>9.89</v>
      </c>
      <c r="J65" s="541">
        <v>0.2223</v>
      </c>
      <c r="K65" s="542">
        <f t="shared" si="13"/>
        <v>12.088547</v>
      </c>
      <c r="L65" s="543">
        <f t="shared" si="14"/>
        <v>3782.72</v>
      </c>
      <c r="M65" s="537" t="s">
        <v>18</v>
      </c>
      <c r="N65" s="537" t="s">
        <v>17</v>
      </c>
      <c r="O65" s="537" t="s">
        <v>26</v>
      </c>
      <c r="P65" s="544">
        <v>312.88</v>
      </c>
      <c r="Q65" s="545">
        <f t="shared" si="15"/>
        <v>3782.7192</v>
      </c>
    </row>
    <row r="66" spans="1:17" ht="45" customHeight="1" x14ac:dyDescent="0.3">
      <c r="A66" s="546" t="s">
        <v>20</v>
      </c>
      <c r="B66" s="546" t="s">
        <v>163</v>
      </c>
      <c r="C66" s="546" t="s">
        <v>22</v>
      </c>
      <c r="D66" s="546" t="s">
        <v>164</v>
      </c>
      <c r="E66" s="546" t="s">
        <v>165</v>
      </c>
      <c r="F66" s="547">
        <f t="shared" si="12"/>
        <v>450.22</v>
      </c>
      <c r="G66" s="546" t="s">
        <v>90</v>
      </c>
      <c r="H66" s="548">
        <v>14.82</v>
      </c>
      <c r="I66" s="549">
        <v>14.82</v>
      </c>
      <c r="J66" s="550">
        <v>0.2223</v>
      </c>
      <c r="K66" s="551">
        <f t="shared" si="13"/>
        <v>18.114485999999999</v>
      </c>
      <c r="L66" s="552">
        <f t="shared" si="14"/>
        <v>8153.48</v>
      </c>
      <c r="M66" s="546" t="s">
        <v>18</v>
      </c>
      <c r="N66" s="546" t="s">
        <v>17</v>
      </c>
      <c r="O66" s="546" t="s">
        <v>26</v>
      </c>
      <c r="P66" s="553">
        <v>450.22</v>
      </c>
      <c r="Q66" s="554">
        <f t="shared" si="15"/>
        <v>8153.4841999999999</v>
      </c>
    </row>
    <row r="67" spans="1:17" ht="45" customHeight="1" x14ac:dyDescent="0.3">
      <c r="A67" s="555" t="s">
        <v>20</v>
      </c>
      <c r="B67" s="555" t="s">
        <v>166</v>
      </c>
      <c r="C67" s="555" t="s">
        <v>22</v>
      </c>
      <c r="D67" s="555" t="s">
        <v>167</v>
      </c>
      <c r="E67" s="555" t="s">
        <v>168</v>
      </c>
      <c r="F67" s="556">
        <f t="shared" si="12"/>
        <v>18.25</v>
      </c>
      <c r="G67" s="555" t="s">
        <v>63</v>
      </c>
      <c r="H67" s="557">
        <v>614.91999999999996</v>
      </c>
      <c r="I67" s="558">
        <v>614.91999999999996</v>
      </c>
      <c r="J67" s="559">
        <v>0.2223</v>
      </c>
      <c r="K67" s="560">
        <f t="shared" si="13"/>
        <v>751.616716</v>
      </c>
      <c r="L67" s="561">
        <f t="shared" si="14"/>
        <v>13717.07</v>
      </c>
      <c r="M67" s="555" t="s">
        <v>18</v>
      </c>
      <c r="N67" s="555" t="s">
        <v>17</v>
      </c>
      <c r="O67" s="555" t="s">
        <v>26</v>
      </c>
      <c r="P67" s="562">
        <v>18.25</v>
      </c>
      <c r="Q67" s="563">
        <f t="shared" si="15"/>
        <v>13717.065000000001</v>
      </c>
    </row>
    <row r="68" spans="1:17" ht="45" customHeight="1" x14ac:dyDescent="0.3">
      <c r="A68" s="564" t="s">
        <v>20</v>
      </c>
      <c r="B68" s="564" t="s">
        <v>169</v>
      </c>
      <c r="C68" s="564" t="s">
        <v>22</v>
      </c>
      <c r="D68" s="564" t="s">
        <v>155</v>
      </c>
      <c r="E68" s="564" t="s">
        <v>156</v>
      </c>
      <c r="F68" s="565">
        <f t="shared" si="12"/>
        <v>344.1</v>
      </c>
      <c r="G68" s="564" t="s">
        <v>25</v>
      </c>
      <c r="H68" s="566">
        <v>55.05</v>
      </c>
      <c r="I68" s="567">
        <v>55.05</v>
      </c>
      <c r="J68" s="568">
        <v>0.2223</v>
      </c>
      <c r="K68" s="569">
        <f t="shared" si="13"/>
        <v>67.287615000000002</v>
      </c>
      <c r="L68" s="570">
        <f t="shared" si="14"/>
        <v>23154.49</v>
      </c>
      <c r="M68" s="564" t="s">
        <v>18</v>
      </c>
      <c r="N68" s="564" t="s">
        <v>17</v>
      </c>
      <c r="O68" s="564" t="s">
        <v>26</v>
      </c>
      <c r="P68" s="571">
        <v>344.1</v>
      </c>
      <c r="Q68" s="572">
        <f t="shared" si="15"/>
        <v>23154.489000000005</v>
      </c>
    </row>
    <row r="69" spans="1:17" ht="45" customHeight="1" x14ac:dyDescent="0.3">
      <c r="A69" s="573" t="s">
        <v>20</v>
      </c>
      <c r="B69" s="573" t="s">
        <v>170</v>
      </c>
      <c r="C69" s="573" t="s">
        <v>22</v>
      </c>
      <c r="D69" s="573" t="s">
        <v>171</v>
      </c>
      <c r="E69" s="573" t="s">
        <v>172</v>
      </c>
      <c r="F69" s="574">
        <f t="shared" si="12"/>
        <v>675.91</v>
      </c>
      <c r="G69" s="573" t="s">
        <v>90</v>
      </c>
      <c r="H69" s="575">
        <v>13.2</v>
      </c>
      <c r="I69" s="576">
        <v>13.2</v>
      </c>
      <c r="J69" s="577">
        <v>0.2223</v>
      </c>
      <c r="K69" s="578">
        <f t="shared" si="13"/>
        <v>16.134360000000001</v>
      </c>
      <c r="L69" s="579">
        <f t="shared" si="14"/>
        <v>10902.43</v>
      </c>
      <c r="M69" s="573" t="s">
        <v>18</v>
      </c>
      <c r="N69" s="573" t="s">
        <v>17</v>
      </c>
      <c r="O69" s="573" t="s">
        <v>26</v>
      </c>
      <c r="P69" s="580">
        <v>675.91</v>
      </c>
      <c r="Q69" s="581">
        <f t="shared" si="15"/>
        <v>10902.4283</v>
      </c>
    </row>
    <row r="70" spans="1:17" ht="45" customHeight="1" x14ac:dyDescent="0.3">
      <c r="A70" s="582" t="s">
        <v>20</v>
      </c>
      <c r="B70" s="582" t="s">
        <v>173</v>
      </c>
      <c r="C70" s="582" t="s">
        <v>22</v>
      </c>
      <c r="D70" s="582" t="s">
        <v>158</v>
      </c>
      <c r="E70" s="582" t="s">
        <v>159</v>
      </c>
      <c r="F70" s="583">
        <f t="shared" si="12"/>
        <v>9.64</v>
      </c>
      <c r="G70" s="582" t="s">
        <v>90</v>
      </c>
      <c r="H70" s="584">
        <v>11.78</v>
      </c>
      <c r="I70" s="585">
        <v>11.78</v>
      </c>
      <c r="J70" s="586">
        <v>0.2223</v>
      </c>
      <c r="K70" s="587">
        <f t="shared" si="13"/>
        <v>14.398693999999999</v>
      </c>
      <c r="L70" s="588">
        <f t="shared" si="14"/>
        <v>138.82</v>
      </c>
      <c r="M70" s="582" t="s">
        <v>18</v>
      </c>
      <c r="N70" s="582" t="s">
        <v>17</v>
      </c>
      <c r="O70" s="582" t="s">
        <v>26</v>
      </c>
      <c r="P70" s="589">
        <v>9.64</v>
      </c>
      <c r="Q70" s="590">
        <f t="shared" si="15"/>
        <v>138.816</v>
      </c>
    </row>
    <row r="71" spans="1:17" ht="45" customHeight="1" x14ac:dyDescent="0.3">
      <c r="A71" s="591" t="s">
        <v>20</v>
      </c>
      <c r="B71" s="591" t="s">
        <v>174</v>
      </c>
      <c r="C71" s="591" t="s">
        <v>22</v>
      </c>
      <c r="D71" s="591" t="s">
        <v>164</v>
      </c>
      <c r="E71" s="591" t="s">
        <v>165</v>
      </c>
      <c r="F71" s="592">
        <f t="shared" si="12"/>
        <v>365.31</v>
      </c>
      <c r="G71" s="591" t="s">
        <v>90</v>
      </c>
      <c r="H71" s="593">
        <v>14.82</v>
      </c>
      <c r="I71" s="594">
        <v>14.82</v>
      </c>
      <c r="J71" s="595">
        <v>0.2223</v>
      </c>
      <c r="K71" s="596">
        <f t="shared" si="13"/>
        <v>18.114485999999999</v>
      </c>
      <c r="L71" s="597">
        <f t="shared" si="14"/>
        <v>6615.76</v>
      </c>
      <c r="M71" s="591" t="s">
        <v>18</v>
      </c>
      <c r="N71" s="591" t="s">
        <v>17</v>
      </c>
      <c r="O71" s="591" t="s">
        <v>26</v>
      </c>
      <c r="P71" s="598">
        <v>365.31</v>
      </c>
      <c r="Q71" s="599">
        <f t="shared" si="15"/>
        <v>6615.7640999999994</v>
      </c>
    </row>
    <row r="72" spans="1:17" ht="45" customHeight="1" x14ac:dyDescent="0.3">
      <c r="A72" s="600" t="s">
        <v>20</v>
      </c>
      <c r="B72" s="600" t="s">
        <v>175</v>
      </c>
      <c r="C72" s="600" t="s">
        <v>22</v>
      </c>
      <c r="D72" s="600" t="s">
        <v>176</v>
      </c>
      <c r="E72" s="600" t="s">
        <v>177</v>
      </c>
      <c r="F72" s="601">
        <f t="shared" si="12"/>
        <v>24.55</v>
      </c>
      <c r="G72" s="600" t="s">
        <v>63</v>
      </c>
      <c r="H72" s="602">
        <v>615.29</v>
      </c>
      <c r="I72" s="603">
        <v>615.29</v>
      </c>
      <c r="J72" s="604">
        <v>0.2223</v>
      </c>
      <c r="K72" s="605">
        <f t="shared" si="13"/>
        <v>752.06896699999993</v>
      </c>
      <c r="L72" s="606">
        <f t="shared" si="14"/>
        <v>18463.32</v>
      </c>
      <c r="M72" s="600" t="s">
        <v>18</v>
      </c>
      <c r="N72" s="600" t="s">
        <v>17</v>
      </c>
      <c r="O72" s="600" t="s">
        <v>26</v>
      </c>
      <c r="P72" s="607">
        <v>24.55</v>
      </c>
      <c r="Q72" s="608">
        <f t="shared" si="15"/>
        <v>18463.318500000001</v>
      </c>
    </row>
    <row r="73" spans="1:17" ht="45" customHeight="1" x14ac:dyDescent="0.3">
      <c r="A73" s="609" t="s">
        <v>20</v>
      </c>
      <c r="B73" s="609" t="s">
        <v>178</v>
      </c>
      <c r="C73" s="609" t="s">
        <v>22</v>
      </c>
      <c r="D73" s="609" t="s">
        <v>179</v>
      </c>
      <c r="E73" s="609" t="s">
        <v>180</v>
      </c>
      <c r="F73" s="610">
        <f t="shared" si="12"/>
        <v>124.12</v>
      </c>
      <c r="G73" s="609" t="s">
        <v>41</v>
      </c>
      <c r="H73" s="611">
        <v>29.09</v>
      </c>
      <c r="I73" s="612">
        <v>29.09</v>
      </c>
      <c r="J73" s="613">
        <v>0.2223</v>
      </c>
      <c r="K73" s="614">
        <f t="shared" si="13"/>
        <v>35.556707000000003</v>
      </c>
      <c r="L73" s="615">
        <f t="shared" si="14"/>
        <v>4413.71</v>
      </c>
      <c r="M73" s="609" t="s">
        <v>18</v>
      </c>
      <c r="N73" s="609" t="s">
        <v>17</v>
      </c>
      <c r="O73" s="609" t="s">
        <v>26</v>
      </c>
      <c r="P73" s="616">
        <v>124.12</v>
      </c>
      <c r="Q73" s="617">
        <f t="shared" si="15"/>
        <v>4413.7072000000007</v>
      </c>
    </row>
    <row r="74" spans="1:17" ht="45" customHeight="1" x14ac:dyDescent="0.3">
      <c r="A74" s="618" t="s">
        <v>20</v>
      </c>
      <c r="B74" s="618" t="s">
        <v>181</v>
      </c>
      <c r="C74" s="618" t="s">
        <v>22</v>
      </c>
      <c r="D74" s="618" t="s">
        <v>155</v>
      </c>
      <c r="E74" s="618" t="s">
        <v>156</v>
      </c>
      <c r="F74" s="619">
        <f t="shared" si="12"/>
        <v>18</v>
      </c>
      <c r="G74" s="618" t="s">
        <v>25</v>
      </c>
      <c r="H74" s="620">
        <v>55.05</v>
      </c>
      <c r="I74" s="621">
        <v>55.05</v>
      </c>
      <c r="J74" s="622">
        <v>0.2223</v>
      </c>
      <c r="K74" s="623">
        <f t="shared" si="13"/>
        <v>67.287615000000002</v>
      </c>
      <c r="L74" s="624">
        <f t="shared" si="14"/>
        <v>1211.22</v>
      </c>
      <c r="M74" s="618" t="s">
        <v>18</v>
      </c>
      <c r="N74" s="618" t="s">
        <v>17</v>
      </c>
      <c r="O74" s="618" t="s">
        <v>26</v>
      </c>
      <c r="P74" s="625">
        <v>18</v>
      </c>
      <c r="Q74" s="626">
        <f t="shared" si="15"/>
        <v>1211.22</v>
      </c>
    </row>
    <row r="75" spans="1:17" ht="45" customHeight="1" x14ac:dyDescent="0.3">
      <c r="A75" s="627" t="s">
        <v>20</v>
      </c>
      <c r="B75" s="627" t="s">
        <v>182</v>
      </c>
      <c r="C75" s="627" t="s">
        <v>22</v>
      </c>
      <c r="D75" s="627" t="s">
        <v>171</v>
      </c>
      <c r="E75" s="627" t="s">
        <v>172</v>
      </c>
      <c r="F75" s="628">
        <f t="shared" si="12"/>
        <v>43.92</v>
      </c>
      <c r="G75" s="627" t="s">
        <v>90</v>
      </c>
      <c r="H75" s="629">
        <v>13.2</v>
      </c>
      <c r="I75" s="630">
        <v>13.2</v>
      </c>
      <c r="J75" s="631">
        <v>0.2223</v>
      </c>
      <c r="K75" s="632">
        <f t="shared" si="13"/>
        <v>16.134360000000001</v>
      </c>
      <c r="L75" s="633">
        <f t="shared" si="14"/>
        <v>708.43</v>
      </c>
      <c r="M75" s="627" t="s">
        <v>18</v>
      </c>
      <c r="N75" s="627" t="s">
        <v>17</v>
      </c>
      <c r="O75" s="627" t="s">
        <v>26</v>
      </c>
      <c r="P75" s="634">
        <v>43.92</v>
      </c>
      <c r="Q75" s="635">
        <f t="shared" si="15"/>
        <v>708.42959999999994</v>
      </c>
    </row>
    <row r="76" spans="1:17" ht="45" customHeight="1" x14ac:dyDescent="0.3">
      <c r="A76" s="636" t="s">
        <v>20</v>
      </c>
      <c r="B76" s="636" t="s">
        <v>183</v>
      </c>
      <c r="C76" s="636" t="s">
        <v>22</v>
      </c>
      <c r="D76" s="636" t="s">
        <v>164</v>
      </c>
      <c r="E76" s="636" t="s">
        <v>165</v>
      </c>
      <c r="F76" s="637">
        <f t="shared" si="12"/>
        <v>13.66</v>
      </c>
      <c r="G76" s="636" t="s">
        <v>90</v>
      </c>
      <c r="H76" s="638">
        <v>14.82</v>
      </c>
      <c r="I76" s="639">
        <v>14.82</v>
      </c>
      <c r="J76" s="640">
        <v>0.2223</v>
      </c>
      <c r="K76" s="641">
        <f t="shared" si="13"/>
        <v>18.114485999999999</v>
      </c>
      <c r="L76" s="642">
        <f t="shared" si="14"/>
        <v>247.38</v>
      </c>
      <c r="M76" s="636" t="s">
        <v>18</v>
      </c>
      <c r="N76" s="636" t="s">
        <v>17</v>
      </c>
      <c r="O76" s="636" t="s">
        <v>26</v>
      </c>
      <c r="P76" s="643">
        <v>13.66</v>
      </c>
      <c r="Q76" s="644">
        <f t="shared" si="15"/>
        <v>247.3826</v>
      </c>
    </row>
    <row r="77" spans="1:17" ht="45" customHeight="1" x14ac:dyDescent="0.3">
      <c r="A77" s="645" t="s">
        <v>20</v>
      </c>
      <c r="B77" s="645" t="s">
        <v>184</v>
      </c>
      <c r="C77" s="645" t="s">
        <v>22</v>
      </c>
      <c r="D77" s="645" t="s">
        <v>167</v>
      </c>
      <c r="E77" s="645" t="s">
        <v>168</v>
      </c>
      <c r="F77" s="646">
        <f t="shared" si="12"/>
        <v>0.76</v>
      </c>
      <c r="G77" s="645" t="s">
        <v>63</v>
      </c>
      <c r="H77" s="647">
        <v>614.91999999999996</v>
      </c>
      <c r="I77" s="648">
        <v>614.91999999999996</v>
      </c>
      <c r="J77" s="649">
        <v>0.2223</v>
      </c>
      <c r="K77" s="650">
        <f t="shared" si="13"/>
        <v>751.616716</v>
      </c>
      <c r="L77" s="651">
        <f t="shared" si="14"/>
        <v>571.23</v>
      </c>
      <c r="M77" s="645" t="s">
        <v>18</v>
      </c>
      <c r="N77" s="645" t="s">
        <v>17</v>
      </c>
      <c r="O77" s="645" t="s">
        <v>26</v>
      </c>
      <c r="P77" s="652">
        <v>0.76</v>
      </c>
      <c r="Q77" s="653">
        <f t="shared" si="15"/>
        <v>571.23120000000006</v>
      </c>
    </row>
    <row r="78" spans="1:17" ht="45" customHeight="1" x14ac:dyDescent="0.3">
      <c r="A78" s="654" t="s">
        <v>20</v>
      </c>
      <c r="B78" s="654" t="s">
        <v>185</v>
      </c>
      <c r="C78" s="654" t="s">
        <v>22</v>
      </c>
      <c r="D78" s="654" t="s">
        <v>155</v>
      </c>
      <c r="E78" s="654" t="s">
        <v>156</v>
      </c>
      <c r="F78" s="655">
        <f t="shared" si="12"/>
        <v>19.239999999999998</v>
      </c>
      <c r="G78" s="654" t="s">
        <v>25</v>
      </c>
      <c r="H78" s="656">
        <v>55.05</v>
      </c>
      <c r="I78" s="657">
        <v>55.05</v>
      </c>
      <c r="J78" s="658">
        <v>0.2223</v>
      </c>
      <c r="K78" s="659">
        <f t="shared" si="13"/>
        <v>67.287615000000002</v>
      </c>
      <c r="L78" s="660">
        <f t="shared" si="14"/>
        <v>1294.6600000000001</v>
      </c>
      <c r="M78" s="654" t="s">
        <v>18</v>
      </c>
      <c r="N78" s="654" t="s">
        <v>17</v>
      </c>
      <c r="O78" s="654" t="s">
        <v>26</v>
      </c>
      <c r="P78" s="661">
        <v>19.239999999999998</v>
      </c>
      <c r="Q78" s="662">
        <f t="shared" si="15"/>
        <v>1294.6596</v>
      </c>
    </row>
    <row r="79" spans="1:17" ht="45" customHeight="1" x14ac:dyDescent="0.3">
      <c r="A79" s="663" t="s">
        <v>20</v>
      </c>
      <c r="B79" s="663" t="s">
        <v>186</v>
      </c>
      <c r="C79" s="663" t="s">
        <v>22</v>
      </c>
      <c r="D79" s="663" t="s">
        <v>187</v>
      </c>
      <c r="E79" s="663" t="s">
        <v>188</v>
      </c>
      <c r="F79" s="664">
        <f t="shared" si="12"/>
        <v>15.26</v>
      </c>
      <c r="G79" s="663" t="s">
        <v>90</v>
      </c>
      <c r="H79" s="665">
        <v>14.03</v>
      </c>
      <c r="I79" s="666">
        <v>14.03</v>
      </c>
      <c r="J79" s="667">
        <v>0.2223</v>
      </c>
      <c r="K79" s="668">
        <f t="shared" si="13"/>
        <v>17.148868999999998</v>
      </c>
      <c r="L79" s="669">
        <f t="shared" si="14"/>
        <v>261.70999999999998</v>
      </c>
      <c r="M79" s="663" t="s">
        <v>18</v>
      </c>
      <c r="N79" s="663" t="s">
        <v>17</v>
      </c>
      <c r="O79" s="663" t="s">
        <v>26</v>
      </c>
      <c r="P79" s="670">
        <v>15.26</v>
      </c>
      <c r="Q79" s="671">
        <f t="shared" si="15"/>
        <v>261.70899999999995</v>
      </c>
    </row>
    <row r="80" spans="1:17" ht="45" customHeight="1" x14ac:dyDescent="0.3">
      <c r="A80" s="672" t="s">
        <v>20</v>
      </c>
      <c r="B80" s="672" t="s">
        <v>189</v>
      </c>
      <c r="C80" s="672" t="s">
        <v>22</v>
      </c>
      <c r="D80" s="672" t="s">
        <v>171</v>
      </c>
      <c r="E80" s="672" t="s">
        <v>172</v>
      </c>
      <c r="F80" s="673">
        <f t="shared" si="12"/>
        <v>19.45</v>
      </c>
      <c r="G80" s="672" t="s">
        <v>90</v>
      </c>
      <c r="H80" s="674">
        <v>13.2</v>
      </c>
      <c r="I80" s="675">
        <v>13.2</v>
      </c>
      <c r="J80" s="676">
        <v>0.2223</v>
      </c>
      <c r="K80" s="677">
        <f t="shared" si="13"/>
        <v>16.134360000000001</v>
      </c>
      <c r="L80" s="678">
        <f t="shared" si="14"/>
        <v>313.73</v>
      </c>
      <c r="M80" s="672" t="s">
        <v>18</v>
      </c>
      <c r="N80" s="672" t="s">
        <v>17</v>
      </c>
      <c r="O80" s="672" t="s">
        <v>26</v>
      </c>
      <c r="P80" s="679">
        <v>19.45</v>
      </c>
      <c r="Q80" s="680">
        <f t="shared" si="15"/>
        <v>313.7285</v>
      </c>
    </row>
    <row r="81" spans="1:19" ht="45" customHeight="1" x14ac:dyDescent="0.3">
      <c r="A81" s="681" t="s">
        <v>20</v>
      </c>
      <c r="B81" s="681" t="s">
        <v>190</v>
      </c>
      <c r="C81" s="681" t="s">
        <v>22</v>
      </c>
      <c r="D81" s="681" t="s">
        <v>158</v>
      </c>
      <c r="E81" s="681" t="s">
        <v>159</v>
      </c>
      <c r="F81" s="682">
        <f t="shared" si="12"/>
        <v>28.01</v>
      </c>
      <c r="G81" s="681" t="s">
        <v>90</v>
      </c>
      <c r="H81" s="683">
        <v>11.78</v>
      </c>
      <c r="I81" s="684">
        <v>11.78</v>
      </c>
      <c r="J81" s="685">
        <v>0.2223</v>
      </c>
      <c r="K81" s="686">
        <f t="shared" si="13"/>
        <v>14.398693999999999</v>
      </c>
      <c r="L81" s="687">
        <f t="shared" si="14"/>
        <v>403.34</v>
      </c>
      <c r="M81" s="681" t="s">
        <v>18</v>
      </c>
      <c r="N81" s="681" t="s">
        <v>17</v>
      </c>
      <c r="O81" s="681" t="s">
        <v>26</v>
      </c>
      <c r="P81" s="688">
        <v>28.01</v>
      </c>
      <c r="Q81" s="689">
        <f t="shared" si="15"/>
        <v>403.34400000000005</v>
      </c>
    </row>
    <row r="82" spans="1:19" ht="45" customHeight="1" x14ac:dyDescent="0.3">
      <c r="A82" s="690" t="s">
        <v>20</v>
      </c>
      <c r="B82" s="690" t="s">
        <v>191</v>
      </c>
      <c r="C82" s="690" t="s">
        <v>22</v>
      </c>
      <c r="D82" s="690" t="s">
        <v>164</v>
      </c>
      <c r="E82" s="690" t="s">
        <v>165</v>
      </c>
      <c r="F82" s="691">
        <f t="shared" si="12"/>
        <v>17.059999999999999</v>
      </c>
      <c r="G82" s="690" t="s">
        <v>90</v>
      </c>
      <c r="H82" s="692">
        <v>14.82</v>
      </c>
      <c r="I82" s="693">
        <v>14.82</v>
      </c>
      <c r="J82" s="694">
        <v>0.2223</v>
      </c>
      <c r="K82" s="695">
        <f t="shared" si="13"/>
        <v>18.114485999999999</v>
      </c>
      <c r="L82" s="696">
        <f t="shared" si="14"/>
        <v>308.95999999999998</v>
      </c>
      <c r="M82" s="690" t="s">
        <v>18</v>
      </c>
      <c r="N82" s="690" t="s">
        <v>17</v>
      </c>
      <c r="O82" s="690" t="s">
        <v>26</v>
      </c>
      <c r="P82" s="697">
        <v>17.059999999999999</v>
      </c>
      <c r="Q82" s="698">
        <f t="shared" si="15"/>
        <v>308.95659999999998</v>
      </c>
    </row>
    <row r="83" spans="1:19" ht="45" customHeight="1" x14ac:dyDescent="0.3">
      <c r="A83" s="699" t="s">
        <v>20</v>
      </c>
      <c r="B83" s="699" t="s">
        <v>192</v>
      </c>
      <c r="C83" s="699" t="s">
        <v>22</v>
      </c>
      <c r="D83" s="699" t="s">
        <v>176</v>
      </c>
      <c r="E83" s="699" t="s">
        <v>177</v>
      </c>
      <c r="F83" s="700">
        <f t="shared" si="12"/>
        <v>1.23</v>
      </c>
      <c r="G83" s="699" t="s">
        <v>63</v>
      </c>
      <c r="H83" s="701">
        <v>615.29</v>
      </c>
      <c r="I83" s="702">
        <v>615.29</v>
      </c>
      <c r="J83" s="703">
        <v>0.2223</v>
      </c>
      <c r="K83" s="704">
        <f t="shared" si="13"/>
        <v>752.06896699999993</v>
      </c>
      <c r="L83" s="705">
        <f t="shared" si="14"/>
        <v>925.05</v>
      </c>
      <c r="M83" s="699" t="s">
        <v>18</v>
      </c>
      <c r="N83" s="699" t="s">
        <v>17</v>
      </c>
      <c r="O83" s="699" t="s">
        <v>26</v>
      </c>
      <c r="P83" s="706">
        <v>1.23</v>
      </c>
      <c r="Q83" s="707">
        <f t="shared" si="15"/>
        <v>925.04610000000002</v>
      </c>
    </row>
    <row r="84" spans="1:19" ht="45" customHeight="1" x14ac:dyDescent="0.3">
      <c r="A84" s="708" t="s">
        <v>20</v>
      </c>
      <c r="B84" s="708" t="s">
        <v>193</v>
      </c>
      <c r="C84" s="708" t="s">
        <v>35</v>
      </c>
      <c r="D84" s="708" t="s">
        <v>194</v>
      </c>
      <c r="E84" s="708" t="s">
        <v>195</v>
      </c>
      <c r="F84" s="709">
        <f t="shared" si="12"/>
        <v>9693.31</v>
      </c>
      <c r="G84" s="708" t="s">
        <v>90</v>
      </c>
      <c r="H84" s="710">
        <v>12.96</v>
      </c>
      <c r="I84" s="711">
        <v>12.96</v>
      </c>
      <c r="J84" s="712">
        <v>0.2223</v>
      </c>
      <c r="K84" s="713">
        <f t="shared" si="13"/>
        <v>15.841008</v>
      </c>
      <c r="L84" s="714">
        <f t="shared" si="14"/>
        <v>153542.03</v>
      </c>
      <c r="M84" s="708" t="s">
        <v>18</v>
      </c>
      <c r="N84" s="708" t="s">
        <v>17</v>
      </c>
      <c r="O84" s="708" t="s">
        <v>26</v>
      </c>
      <c r="P84" s="715">
        <v>9693.31</v>
      </c>
      <c r="Q84" s="716">
        <f t="shared" si="15"/>
        <v>153542.03039999999</v>
      </c>
    </row>
    <row r="85" spans="1:19" ht="45" customHeight="1" x14ac:dyDescent="0.3">
      <c r="A85" s="717" t="s">
        <v>20</v>
      </c>
      <c r="B85" s="717" t="s">
        <v>196</v>
      </c>
      <c r="C85" s="717" t="s">
        <v>22</v>
      </c>
      <c r="D85" s="717" t="s">
        <v>197</v>
      </c>
      <c r="E85" s="717" t="s">
        <v>198</v>
      </c>
      <c r="F85" s="718">
        <f t="shared" si="12"/>
        <v>783.72</v>
      </c>
      <c r="G85" s="717" t="s">
        <v>25</v>
      </c>
      <c r="H85" s="719">
        <v>3.5</v>
      </c>
      <c r="I85" s="720">
        <v>3.5</v>
      </c>
      <c r="J85" s="721">
        <v>0.2223</v>
      </c>
      <c r="K85" s="722">
        <f t="shared" si="13"/>
        <v>4.2780500000000004</v>
      </c>
      <c r="L85" s="723">
        <f t="shared" si="14"/>
        <v>3354.32</v>
      </c>
      <c r="M85" s="717" t="s">
        <v>18</v>
      </c>
      <c r="N85" s="717" t="s">
        <v>17</v>
      </c>
      <c r="O85" s="717" t="s">
        <v>26</v>
      </c>
      <c r="P85" s="724">
        <v>783.72</v>
      </c>
      <c r="Q85" s="725">
        <f t="shared" si="15"/>
        <v>3354.3216000000002</v>
      </c>
    </row>
    <row r="86" spans="1:19" ht="45" customHeight="1" x14ac:dyDescent="0.3">
      <c r="A86" s="726" t="s">
        <v>20</v>
      </c>
      <c r="B86" s="726" t="s">
        <v>199</v>
      </c>
      <c r="C86" s="726" t="s">
        <v>22</v>
      </c>
      <c r="D86" s="726" t="s">
        <v>200</v>
      </c>
      <c r="E86" s="726" t="s">
        <v>201</v>
      </c>
      <c r="F86" s="727">
        <f t="shared" si="12"/>
        <v>39.19</v>
      </c>
      <c r="G86" s="726" t="s">
        <v>63</v>
      </c>
      <c r="H86" s="728">
        <v>212.49</v>
      </c>
      <c r="I86" s="729">
        <v>212.49</v>
      </c>
      <c r="J86" s="730">
        <v>0.2223</v>
      </c>
      <c r="K86" s="731">
        <f t="shared" si="13"/>
        <v>259.72652700000003</v>
      </c>
      <c r="L86" s="732">
        <f t="shared" si="14"/>
        <v>10178.82</v>
      </c>
      <c r="M86" s="726" t="s">
        <v>18</v>
      </c>
      <c r="N86" s="726" t="s">
        <v>17</v>
      </c>
      <c r="O86" s="726" t="s">
        <v>26</v>
      </c>
      <c r="P86" s="733">
        <v>39.19</v>
      </c>
      <c r="Q86" s="734">
        <f t="shared" si="15"/>
        <v>10178.8187</v>
      </c>
    </row>
    <row r="87" spans="1:19" ht="45" customHeight="1" x14ac:dyDescent="0.3">
      <c r="A87" s="735" t="s">
        <v>20</v>
      </c>
      <c r="B87" s="735" t="s">
        <v>202</v>
      </c>
      <c r="C87" s="735" t="s">
        <v>22</v>
      </c>
      <c r="D87" s="735" t="s">
        <v>203</v>
      </c>
      <c r="E87" s="735" t="s">
        <v>204</v>
      </c>
      <c r="F87" s="736">
        <f t="shared" si="12"/>
        <v>783.72</v>
      </c>
      <c r="G87" s="735" t="s">
        <v>25</v>
      </c>
      <c r="H87" s="737">
        <v>2.0299999999999998</v>
      </c>
      <c r="I87" s="738">
        <v>2.0299999999999998</v>
      </c>
      <c r="J87" s="739">
        <v>0.2223</v>
      </c>
      <c r="K87" s="740">
        <f t="shared" si="13"/>
        <v>2.4812689999999997</v>
      </c>
      <c r="L87" s="741">
        <f t="shared" si="14"/>
        <v>1943.63</v>
      </c>
      <c r="M87" s="735" t="s">
        <v>18</v>
      </c>
      <c r="N87" s="735" t="s">
        <v>17</v>
      </c>
      <c r="O87" s="735" t="s">
        <v>26</v>
      </c>
      <c r="P87" s="742">
        <v>783.72</v>
      </c>
      <c r="Q87" s="743">
        <f t="shared" si="15"/>
        <v>1943.6256000000001</v>
      </c>
    </row>
    <row r="88" spans="1:19" ht="45" customHeight="1" x14ac:dyDescent="0.3">
      <c r="A88" s="744" t="s">
        <v>20</v>
      </c>
      <c r="B88" s="744" t="s">
        <v>205</v>
      </c>
      <c r="C88" s="744" t="s">
        <v>22</v>
      </c>
      <c r="D88" s="744" t="s">
        <v>206</v>
      </c>
      <c r="E88" s="744" t="s">
        <v>207</v>
      </c>
      <c r="F88" s="745">
        <f t="shared" si="12"/>
        <v>54.86</v>
      </c>
      <c r="G88" s="744" t="s">
        <v>63</v>
      </c>
      <c r="H88" s="746">
        <v>694.54</v>
      </c>
      <c r="I88" s="747">
        <v>694.54</v>
      </c>
      <c r="J88" s="748">
        <v>0.2223</v>
      </c>
      <c r="K88" s="749">
        <f t="shared" si="13"/>
        <v>848.93624199999999</v>
      </c>
      <c r="L88" s="750">
        <f t="shared" si="14"/>
        <v>46572.85</v>
      </c>
      <c r="M88" s="744" t="s">
        <v>18</v>
      </c>
      <c r="N88" s="744" t="s">
        <v>17</v>
      </c>
      <c r="O88" s="744" t="s">
        <v>26</v>
      </c>
      <c r="P88" s="751">
        <v>54.86</v>
      </c>
      <c r="Q88" s="752">
        <f t="shared" si="15"/>
        <v>46572.848400000003</v>
      </c>
    </row>
    <row r="89" spans="1:19" ht="45" customHeight="1" x14ac:dyDescent="0.3">
      <c r="A89" s="753" t="s">
        <v>20</v>
      </c>
      <c r="B89" s="753" t="s">
        <v>208</v>
      </c>
      <c r="C89" s="753" t="s">
        <v>22</v>
      </c>
      <c r="D89" s="753" t="s">
        <v>197</v>
      </c>
      <c r="E89" s="753" t="s">
        <v>198</v>
      </c>
      <c r="F89" s="754">
        <f t="shared" si="12"/>
        <v>254.8</v>
      </c>
      <c r="G89" s="753" t="s">
        <v>25</v>
      </c>
      <c r="H89" s="755">
        <v>3.5</v>
      </c>
      <c r="I89" s="756">
        <v>3.5</v>
      </c>
      <c r="J89" s="757">
        <v>0.2223</v>
      </c>
      <c r="K89" s="758">
        <f t="shared" si="13"/>
        <v>4.2780500000000004</v>
      </c>
      <c r="L89" s="759">
        <f t="shared" si="14"/>
        <v>1090.54</v>
      </c>
      <c r="M89" s="753" t="s">
        <v>18</v>
      </c>
      <c r="N89" s="753" t="s">
        <v>17</v>
      </c>
      <c r="O89" s="753" t="s">
        <v>26</v>
      </c>
      <c r="P89" s="760">
        <v>254.8</v>
      </c>
      <c r="Q89" s="761">
        <f t="shared" si="15"/>
        <v>1090.5440000000001</v>
      </c>
    </row>
    <row r="90" spans="1:19" ht="45" customHeight="1" x14ac:dyDescent="0.3">
      <c r="A90" s="762" t="s">
        <v>20</v>
      </c>
      <c r="B90" s="762" t="s">
        <v>209</v>
      </c>
      <c r="C90" s="762" t="s">
        <v>22</v>
      </c>
      <c r="D90" s="762" t="s">
        <v>200</v>
      </c>
      <c r="E90" s="762" t="s">
        <v>201</v>
      </c>
      <c r="F90" s="763">
        <f t="shared" si="12"/>
        <v>12.74</v>
      </c>
      <c r="G90" s="762" t="s">
        <v>63</v>
      </c>
      <c r="H90" s="764">
        <v>212.49</v>
      </c>
      <c r="I90" s="765">
        <v>212.49</v>
      </c>
      <c r="J90" s="766">
        <v>0.2223</v>
      </c>
      <c r="K90" s="767">
        <f t="shared" si="13"/>
        <v>259.72652700000003</v>
      </c>
      <c r="L90" s="768">
        <f t="shared" si="14"/>
        <v>3308.96</v>
      </c>
      <c r="M90" s="762" t="s">
        <v>18</v>
      </c>
      <c r="N90" s="762" t="s">
        <v>17</v>
      </c>
      <c r="O90" s="762" t="s">
        <v>26</v>
      </c>
      <c r="P90" s="769">
        <v>12.74</v>
      </c>
      <c r="Q90" s="770">
        <f t="shared" si="15"/>
        <v>3308.9602000000004</v>
      </c>
    </row>
    <row r="91" spans="1:19" ht="45" customHeight="1" x14ac:dyDescent="0.3">
      <c r="A91" s="771" t="s">
        <v>20</v>
      </c>
      <c r="B91" s="771" t="s">
        <v>210</v>
      </c>
      <c r="C91" s="771" t="s">
        <v>22</v>
      </c>
      <c r="D91" s="771" t="s">
        <v>203</v>
      </c>
      <c r="E91" s="771" t="s">
        <v>204</v>
      </c>
      <c r="F91" s="772">
        <f t="shared" si="12"/>
        <v>254.8</v>
      </c>
      <c r="G91" s="771" t="s">
        <v>25</v>
      </c>
      <c r="H91" s="773">
        <v>2.0299999999999998</v>
      </c>
      <c r="I91" s="774">
        <v>2.0299999999999998</v>
      </c>
      <c r="J91" s="775">
        <v>0.2223</v>
      </c>
      <c r="K91" s="776">
        <f t="shared" si="13"/>
        <v>2.4812689999999997</v>
      </c>
      <c r="L91" s="777">
        <f t="shared" si="14"/>
        <v>631.9</v>
      </c>
      <c r="M91" s="771" t="s">
        <v>18</v>
      </c>
      <c r="N91" s="771" t="s">
        <v>17</v>
      </c>
      <c r="O91" s="771" t="s">
        <v>26</v>
      </c>
      <c r="P91" s="778">
        <v>254.8</v>
      </c>
      <c r="Q91" s="779">
        <f t="shared" si="15"/>
        <v>631.904</v>
      </c>
    </row>
    <row r="92" spans="1:19" ht="45" customHeight="1" x14ac:dyDescent="0.3">
      <c r="A92" s="780" t="s">
        <v>20</v>
      </c>
      <c r="B92" s="780" t="s">
        <v>211</v>
      </c>
      <c r="C92" s="780" t="s">
        <v>22</v>
      </c>
      <c r="D92" s="780" t="s">
        <v>206</v>
      </c>
      <c r="E92" s="780" t="s">
        <v>207</v>
      </c>
      <c r="F92" s="781">
        <f t="shared" si="12"/>
        <v>17.84</v>
      </c>
      <c r="G92" s="780" t="s">
        <v>63</v>
      </c>
      <c r="H92" s="782">
        <v>694.54</v>
      </c>
      <c r="I92" s="783">
        <v>694.54</v>
      </c>
      <c r="J92" s="784">
        <v>0.2223</v>
      </c>
      <c r="K92" s="785">
        <f t="shared" si="13"/>
        <v>848.93624199999999</v>
      </c>
      <c r="L92" s="786">
        <f t="shared" si="14"/>
        <v>15145.09</v>
      </c>
      <c r="M92" s="780" t="s">
        <v>18</v>
      </c>
      <c r="N92" s="780" t="s">
        <v>17</v>
      </c>
      <c r="O92" s="780" t="s">
        <v>26</v>
      </c>
      <c r="P92" s="787">
        <v>17.84</v>
      </c>
      <c r="Q92" s="788">
        <f t="shared" si="15"/>
        <v>15145.089600000001</v>
      </c>
    </row>
    <row r="93" spans="1:19" ht="45" customHeight="1" x14ac:dyDescent="0.3">
      <c r="A93" s="789" t="s">
        <v>16</v>
      </c>
      <c r="B93" s="789" t="s">
        <v>212</v>
      </c>
      <c r="C93" s="789" t="s">
        <v>18</v>
      </c>
      <c r="D93" s="789" t="s">
        <v>18</v>
      </c>
      <c r="E93" s="789" t="s">
        <v>213</v>
      </c>
      <c r="F93" s="789" t="s">
        <v>18</v>
      </c>
      <c r="G93" s="789" t="s">
        <v>18</v>
      </c>
      <c r="H93" s="789" t="s">
        <v>18</v>
      </c>
      <c r="I93" s="789" t="s">
        <v>18</v>
      </c>
      <c r="J93" s="789" t="s">
        <v>18</v>
      </c>
      <c r="K93" s="789" t="s">
        <v>18</v>
      </c>
      <c r="L93" s="790">
        <f>ROUND(L94,2)+ROUND(L95,2)+ROUND(L96,2)+ROUND(L97,2)+ROUND(L98,2)+ROUND(L99,2)+ROUND(L100,2)+ROUND(L101,2)+ROUND(L102,2)+ROUND(L103,2)</f>
        <v>233642.17</v>
      </c>
      <c r="M93" s="789" t="s">
        <v>18</v>
      </c>
      <c r="N93" s="789" t="s">
        <v>18</v>
      </c>
      <c r="O93" s="789" t="s">
        <v>18</v>
      </c>
      <c r="P93" s="789" t="s">
        <v>18</v>
      </c>
      <c r="Q93" s="789" t="s">
        <v>18</v>
      </c>
      <c r="R93" s="5" t="s">
        <v>18</v>
      </c>
      <c r="S93" s="5" t="s">
        <v>18</v>
      </c>
    </row>
    <row r="94" spans="1:19" ht="45" customHeight="1" x14ac:dyDescent="0.3">
      <c r="A94" s="791" t="s">
        <v>20</v>
      </c>
      <c r="B94" s="791" t="s">
        <v>214</v>
      </c>
      <c r="C94" s="791" t="s">
        <v>22</v>
      </c>
      <c r="D94" s="791" t="s">
        <v>215</v>
      </c>
      <c r="E94" s="791" t="s">
        <v>216</v>
      </c>
      <c r="F94" s="792">
        <f t="shared" ref="F94:F103" si="16">P94</f>
        <v>6.1</v>
      </c>
      <c r="G94" s="791" t="s">
        <v>25</v>
      </c>
      <c r="H94" s="793">
        <v>228.81</v>
      </c>
      <c r="I94" s="794">
        <v>228.81</v>
      </c>
      <c r="J94" s="795">
        <v>0.2223</v>
      </c>
      <c r="K94" s="796">
        <f t="shared" ref="K94:K103" si="17">ROUND(I94,2)+(ROUND(I94,2)*J94)</f>
        <v>279.674463</v>
      </c>
      <c r="L94" s="797">
        <f t="shared" ref="L94:L103" si="18">ROUND(Q94,2)</f>
        <v>1705.99</v>
      </c>
      <c r="M94" s="791" t="s">
        <v>18</v>
      </c>
      <c r="N94" s="791" t="s">
        <v>17</v>
      </c>
      <c r="O94" s="791" t="s">
        <v>26</v>
      </c>
      <c r="P94" s="798">
        <v>6.1</v>
      </c>
      <c r="Q94" s="799">
        <f t="shared" ref="Q94:Q103" si="19">ROUND(K94,2)*P94</f>
        <v>1705.9870000000001</v>
      </c>
    </row>
    <row r="95" spans="1:19" ht="45" customHeight="1" x14ac:dyDescent="0.3">
      <c r="A95" s="800" t="s">
        <v>20</v>
      </c>
      <c r="B95" s="800" t="s">
        <v>217</v>
      </c>
      <c r="C95" s="800" t="s">
        <v>22</v>
      </c>
      <c r="D95" s="800" t="s">
        <v>218</v>
      </c>
      <c r="E95" s="800" t="s">
        <v>219</v>
      </c>
      <c r="F95" s="801">
        <f t="shared" si="16"/>
        <v>572.77</v>
      </c>
      <c r="G95" s="800" t="s">
        <v>25</v>
      </c>
      <c r="H95" s="802">
        <v>55.29</v>
      </c>
      <c r="I95" s="803">
        <v>55.29</v>
      </c>
      <c r="J95" s="804">
        <v>0.2223</v>
      </c>
      <c r="K95" s="805">
        <f t="shared" si="17"/>
        <v>67.580967000000001</v>
      </c>
      <c r="L95" s="806">
        <f t="shared" si="18"/>
        <v>38707.800000000003</v>
      </c>
      <c r="M95" s="800" t="s">
        <v>18</v>
      </c>
      <c r="N95" s="800" t="s">
        <v>17</v>
      </c>
      <c r="O95" s="800" t="s">
        <v>26</v>
      </c>
      <c r="P95" s="807">
        <v>572.77</v>
      </c>
      <c r="Q95" s="808">
        <f t="shared" si="19"/>
        <v>38707.796599999994</v>
      </c>
    </row>
    <row r="96" spans="1:19" ht="45" customHeight="1" x14ac:dyDescent="0.3">
      <c r="A96" s="809" t="s">
        <v>20</v>
      </c>
      <c r="B96" s="809" t="s">
        <v>220</v>
      </c>
      <c r="C96" s="809" t="s">
        <v>22</v>
      </c>
      <c r="D96" s="809" t="s">
        <v>221</v>
      </c>
      <c r="E96" s="809" t="s">
        <v>222</v>
      </c>
      <c r="F96" s="810">
        <f t="shared" si="16"/>
        <v>1038</v>
      </c>
      <c r="G96" s="809" t="s">
        <v>25</v>
      </c>
      <c r="H96" s="811">
        <v>91.29</v>
      </c>
      <c r="I96" s="812">
        <v>91.29</v>
      </c>
      <c r="J96" s="813">
        <v>0.2223</v>
      </c>
      <c r="K96" s="814">
        <f t="shared" si="17"/>
        <v>111.58376700000001</v>
      </c>
      <c r="L96" s="815">
        <f t="shared" si="18"/>
        <v>115820.04</v>
      </c>
      <c r="M96" s="809" t="s">
        <v>18</v>
      </c>
      <c r="N96" s="809" t="s">
        <v>17</v>
      </c>
      <c r="O96" s="809" t="s">
        <v>26</v>
      </c>
      <c r="P96" s="816">
        <v>1038</v>
      </c>
      <c r="Q96" s="817">
        <f t="shared" si="19"/>
        <v>115820.04</v>
      </c>
    </row>
    <row r="97" spans="1:19" ht="45" customHeight="1" x14ac:dyDescent="0.3">
      <c r="A97" s="818" t="s">
        <v>20</v>
      </c>
      <c r="B97" s="818" t="s">
        <v>223</v>
      </c>
      <c r="C97" s="818" t="s">
        <v>22</v>
      </c>
      <c r="D97" s="818" t="s">
        <v>224</v>
      </c>
      <c r="E97" s="818" t="s">
        <v>225</v>
      </c>
      <c r="F97" s="819">
        <f t="shared" si="16"/>
        <v>564.11</v>
      </c>
      <c r="G97" s="818" t="s">
        <v>25</v>
      </c>
      <c r="H97" s="820">
        <v>73.88</v>
      </c>
      <c r="I97" s="821">
        <v>73.88</v>
      </c>
      <c r="J97" s="822">
        <v>0.2223</v>
      </c>
      <c r="K97" s="823">
        <f t="shared" si="17"/>
        <v>90.303523999999996</v>
      </c>
      <c r="L97" s="824">
        <f t="shared" si="18"/>
        <v>50939.13</v>
      </c>
      <c r="M97" s="818" t="s">
        <v>18</v>
      </c>
      <c r="N97" s="818" t="s">
        <v>17</v>
      </c>
      <c r="O97" s="818" t="s">
        <v>26</v>
      </c>
      <c r="P97" s="825">
        <v>564.11</v>
      </c>
      <c r="Q97" s="826">
        <f t="shared" si="19"/>
        <v>50939.133000000002</v>
      </c>
    </row>
    <row r="98" spans="1:19" ht="45" customHeight="1" x14ac:dyDescent="0.3">
      <c r="A98" s="827" t="s">
        <v>20</v>
      </c>
      <c r="B98" s="827" t="s">
        <v>226</v>
      </c>
      <c r="C98" s="827" t="s">
        <v>22</v>
      </c>
      <c r="D98" s="827" t="s">
        <v>227</v>
      </c>
      <c r="E98" s="827" t="s">
        <v>228</v>
      </c>
      <c r="F98" s="828">
        <f t="shared" si="16"/>
        <v>9.7200000000000006</v>
      </c>
      <c r="G98" s="827" t="s">
        <v>25</v>
      </c>
      <c r="H98" s="829">
        <v>130.86000000000001</v>
      </c>
      <c r="I98" s="830">
        <v>130.86000000000001</v>
      </c>
      <c r="J98" s="831">
        <v>0.2223</v>
      </c>
      <c r="K98" s="832">
        <f t="shared" si="17"/>
        <v>159.95017800000002</v>
      </c>
      <c r="L98" s="833">
        <f t="shared" si="18"/>
        <v>1554.71</v>
      </c>
      <c r="M98" s="827" t="s">
        <v>18</v>
      </c>
      <c r="N98" s="827" t="s">
        <v>17</v>
      </c>
      <c r="O98" s="827" t="s">
        <v>26</v>
      </c>
      <c r="P98" s="834">
        <v>9.7200000000000006</v>
      </c>
      <c r="Q98" s="835">
        <f t="shared" si="19"/>
        <v>1554.7139999999999</v>
      </c>
    </row>
    <row r="99" spans="1:19" ht="45" customHeight="1" x14ac:dyDescent="0.3">
      <c r="A99" s="836" t="s">
        <v>20</v>
      </c>
      <c r="B99" s="836" t="s">
        <v>229</v>
      </c>
      <c r="C99" s="836" t="s">
        <v>22</v>
      </c>
      <c r="D99" s="836" t="s">
        <v>230</v>
      </c>
      <c r="E99" s="836" t="s">
        <v>231</v>
      </c>
      <c r="F99" s="837">
        <f t="shared" si="16"/>
        <v>311.8</v>
      </c>
      <c r="G99" s="836" t="s">
        <v>41</v>
      </c>
      <c r="H99" s="838">
        <v>12.09</v>
      </c>
      <c r="I99" s="839">
        <v>12.09</v>
      </c>
      <c r="J99" s="840">
        <v>0.2223</v>
      </c>
      <c r="K99" s="841">
        <f t="shared" si="17"/>
        <v>14.777607</v>
      </c>
      <c r="L99" s="842">
        <f t="shared" si="18"/>
        <v>4608.3999999999996</v>
      </c>
      <c r="M99" s="836" t="s">
        <v>18</v>
      </c>
      <c r="N99" s="836" t="s">
        <v>17</v>
      </c>
      <c r="O99" s="836" t="s">
        <v>26</v>
      </c>
      <c r="P99" s="843">
        <v>311.8</v>
      </c>
      <c r="Q99" s="844">
        <f t="shared" si="19"/>
        <v>4608.4039999999995</v>
      </c>
    </row>
    <row r="100" spans="1:19" ht="45" customHeight="1" x14ac:dyDescent="0.3">
      <c r="A100" s="845" t="s">
        <v>20</v>
      </c>
      <c r="B100" s="845" t="s">
        <v>232</v>
      </c>
      <c r="C100" s="845" t="s">
        <v>22</v>
      </c>
      <c r="D100" s="845" t="s">
        <v>224</v>
      </c>
      <c r="E100" s="845" t="s">
        <v>225</v>
      </c>
      <c r="F100" s="846">
        <f t="shared" si="16"/>
        <v>62.95</v>
      </c>
      <c r="G100" s="845" t="s">
        <v>25</v>
      </c>
      <c r="H100" s="847">
        <v>73.88</v>
      </c>
      <c r="I100" s="848">
        <v>73.88</v>
      </c>
      <c r="J100" s="849">
        <v>0.2223</v>
      </c>
      <c r="K100" s="850">
        <f t="shared" si="17"/>
        <v>90.303523999999996</v>
      </c>
      <c r="L100" s="851">
        <f t="shared" si="18"/>
        <v>5684.39</v>
      </c>
      <c r="M100" s="845" t="s">
        <v>18</v>
      </c>
      <c r="N100" s="845" t="s">
        <v>17</v>
      </c>
      <c r="O100" s="845" t="s">
        <v>26</v>
      </c>
      <c r="P100" s="852">
        <v>62.95</v>
      </c>
      <c r="Q100" s="853">
        <f t="shared" si="19"/>
        <v>5684.3850000000002</v>
      </c>
    </row>
    <row r="101" spans="1:19" ht="45" customHeight="1" x14ac:dyDescent="0.3">
      <c r="A101" s="854" t="s">
        <v>20</v>
      </c>
      <c r="B101" s="854" t="s">
        <v>233</v>
      </c>
      <c r="C101" s="854" t="s">
        <v>22</v>
      </c>
      <c r="D101" s="854" t="s">
        <v>234</v>
      </c>
      <c r="E101" s="854" t="s">
        <v>235</v>
      </c>
      <c r="F101" s="855">
        <f t="shared" si="16"/>
        <v>8.06</v>
      </c>
      <c r="G101" s="854" t="s">
        <v>25</v>
      </c>
      <c r="H101" s="856">
        <v>1020.22</v>
      </c>
      <c r="I101" s="857">
        <v>1020.22</v>
      </c>
      <c r="J101" s="858">
        <v>0.2223</v>
      </c>
      <c r="K101" s="859">
        <f t="shared" si="17"/>
        <v>1247.0149060000001</v>
      </c>
      <c r="L101" s="860">
        <f t="shared" si="18"/>
        <v>10050.9</v>
      </c>
      <c r="M101" s="854" t="s">
        <v>18</v>
      </c>
      <c r="N101" s="854" t="s">
        <v>17</v>
      </c>
      <c r="O101" s="854" t="s">
        <v>26</v>
      </c>
      <c r="P101" s="861">
        <v>8.06</v>
      </c>
      <c r="Q101" s="862">
        <f t="shared" si="19"/>
        <v>10050.900600000001</v>
      </c>
    </row>
    <row r="102" spans="1:19" ht="45" customHeight="1" x14ac:dyDescent="0.3">
      <c r="A102" s="863" t="s">
        <v>20</v>
      </c>
      <c r="B102" s="863" t="s">
        <v>236</v>
      </c>
      <c r="C102" s="863" t="s">
        <v>35</v>
      </c>
      <c r="D102" s="863" t="s">
        <v>237</v>
      </c>
      <c r="E102" s="863" t="s">
        <v>238</v>
      </c>
      <c r="F102" s="864">
        <f t="shared" si="16"/>
        <v>7.2</v>
      </c>
      <c r="G102" s="863" t="s">
        <v>25</v>
      </c>
      <c r="H102" s="865">
        <v>491.24</v>
      </c>
      <c r="I102" s="866">
        <v>491.24</v>
      </c>
      <c r="J102" s="867">
        <v>0.2223</v>
      </c>
      <c r="K102" s="868">
        <f t="shared" si="17"/>
        <v>600.44265199999995</v>
      </c>
      <c r="L102" s="869">
        <f t="shared" si="18"/>
        <v>4323.17</v>
      </c>
      <c r="M102" s="863" t="s">
        <v>18</v>
      </c>
      <c r="N102" s="863" t="s">
        <v>17</v>
      </c>
      <c r="O102" s="863" t="s">
        <v>26</v>
      </c>
      <c r="P102" s="870">
        <v>7.2</v>
      </c>
      <c r="Q102" s="871">
        <f t="shared" si="19"/>
        <v>4323.1680000000006</v>
      </c>
    </row>
    <row r="103" spans="1:19" ht="45" customHeight="1" x14ac:dyDescent="0.3">
      <c r="A103" s="872" t="s">
        <v>20</v>
      </c>
      <c r="B103" s="872" t="s">
        <v>239</v>
      </c>
      <c r="C103" s="872" t="s">
        <v>22</v>
      </c>
      <c r="D103" s="872" t="s">
        <v>240</v>
      </c>
      <c r="E103" s="872" t="s">
        <v>241</v>
      </c>
      <c r="F103" s="873">
        <f t="shared" si="16"/>
        <v>3.6</v>
      </c>
      <c r="G103" s="872" t="s">
        <v>25</v>
      </c>
      <c r="H103" s="874">
        <v>56.28</v>
      </c>
      <c r="I103" s="875">
        <v>56.28</v>
      </c>
      <c r="J103" s="876">
        <v>0.2223</v>
      </c>
      <c r="K103" s="877">
        <f t="shared" si="17"/>
        <v>68.791043999999999</v>
      </c>
      <c r="L103" s="878">
        <f t="shared" si="18"/>
        <v>247.64</v>
      </c>
      <c r="M103" s="872" t="s">
        <v>18</v>
      </c>
      <c r="N103" s="872" t="s">
        <v>17</v>
      </c>
      <c r="O103" s="872" t="s">
        <v>26</v>
      </c>
      <c r="P103" s="879">
        <v>3.6</v>
      </c>
      <c r="Q103" s="880">
        <f t="shared" si="19"/>
        <v>247.64400000000003</v>
      </c>
    </row>
    <row r="104" spans="1:19" ht="45" customHeight="1" x14ac:dyDescent="0.3">
      <c r="A104" s="881" t="s">
        <v>16</v>
      </c>
      <c r="B104" s="881" t="s">
        <v>242</v>
      </c>
      <c r="C104" s="881" t="s">
        <v>18</v>
      </c>
      <c r="D104" s="881" t="s">
        <v>18</v>
      </c>
      <c r="E104" s="881" t="s">
        <v>243</v>
      </c>
      <c r="F104" s="881" t="s">
        <v>18</v>
      </c>
      <c r="G104" s="881" t="s">
        <v>18</v>
      </c>
      <c r="H104" s="881" t="s">
        <v>18</v>
      </c>
      <c r="I104" s="881" t="s">
        <v>18</v>
      </c>
      <c r="J104" s="881" t="s">
        <v>18</v>
      </c>
      <c r="K104" s="881" t="s">
        <v>18</v>
      </c>
      <c r="L104" s="882">
        <f>ROUND(L105,2)+ROUND(L106,2)+ROUND(L107,2)+ROUND(L108,2)+ROUND(L109,2)+ROUND(L110,2)+ROUND(L111,2)+ROUND(L112,2)+ROUND(L113,2)+ROUND(L114,2)+ROUND(L115,2)+ROUND(L116,2)+ROUND(L117,2)+ROUND(L118,2)+ROUND(L119,2)+ROUND(L120,2)+ROUND(L121,2)+ROUND(L122,2)+ROUND(L123,2)+ROUND(L124,2)+ROUND(L125,2)+ROUND(L126,2)+ROUND(L127,2)+ROUND(L128,2)+ROUND(L129,2)+ROUND(L130,2)+ROUND(L131,2)+ROUND(L132,2)+ROUND(L133,2)+ROUND(L134,2)+ROUND(L135,2)+ROUND(L136,2)+ROUND(L137,2)+ROUND(L138,2)+ROUND(L139,2)+ROUND(L140,2)+ROUND(L141,2)+ROUND(L142,2)</f>
        <v>292090.45999999996</v>
      </c>
      <c r="M104" s="881" t="s">
        <v>18</v>
      </c>
      <c r="N104" s="881" t="s">
        <v>18</v>
      </c>
      <c r="O104" s="881" t="s">
        <v>18</v>
      </c>
      <c r="P104" s="881" t="s">
        <v>18</v>
      </c>
      <c r="Q104" s="881" t="s">
        <v>18</v>
      </c>
      <c r="R104" s="6" t="s">
        <v>18</v>
      </c>
      <c r="S104" s="6" t="s">
        <v>18</v>
      </c>
    </row>
    <row r="105" spans="1:19" ht="45" customHeight="1" x14ac:dyDescent="0.3">
      <c r="A105" s="883" t="s">
        <v>20</v>
      </c>
      <c r="B105" s="883" t="s">
        <v>244</v>
      </c>
      <c r="C105" s="883" t="s">
        <v>35</v>
      </c>
      <c r="D105" s="883" t="s">
        <v>245</v>
      </c>
      <c r="E105" s="883" t="s">
        <v>246</v>
      </c>
      <c r="F105" s="884">
        <f t="shared" ref="F105:F142" si="20">P105</f>
        <v>6</v>
      </c>
      <c r="G105" s="883" t="s">
        <v>33</v>
      </c>
      <c r="H105" s="885">
        <v>962.78</v>
      </c>
      <c r="I105" s="886">
        <v>962.78</v>
      </c>
      <c r="J105" s="887">
        <v>0.2223</v>
      </c>
      <c r="K105" s="888">
        <f t="shared" ref="K105:K142" si="21">ROUND(I105,2)+(ROUND(I105,2)*J105)</f>
        <v>1176.8059940000001</v>
      </c>
      <c r="L105" s="889">
        <f t="shared" ref="L105:L142" si="22">ROUND(Q105,2)</f>
        <v>7060.86</v>
      </c>
      <c r="M105" s="883" t="s">
        <v>18</v>
      </c>
      <c r="N105" s="883" t="s">
        <v>17</v>
      </c>
      <c r="O105" s="883" t="s">
        <v>26</v>
      </c>
      <c r="P105" s="890">
        <v>6</v>
      </c>
      <c r="Q105" s="891">
        <f t="shared" ref="Q105:Q142" si="23">ROUND(K105,2)*P105</f>
        <v>7060.86</v>
      </c>
    </row>
    <row r="106" spans="1:19" ht="45" customHeight="1" x14ac:dyDescent="0.3">
      <c r="A106" s="892" t="s">
        <v>20</v>
      </c>
      <c r="B106" s="892" t="s">
        <v>247</v>
      </c>
      <c r="C106" s="892" t="s">
        <v>35</v>
      </c>
      <c r="D106" s="892" t="s">
        <v>248</v>
      </c>
      <c r="E106" s="892" t="s">
        <v>249</v>
      </c>
      <c r="F106" s="893">
        <f t="shared" si="20"/>
        <v>3</v>
      </c>
      <c r="G106" s="892" t="s">
        <v>33</v>
      </c>
      <c r="H106" s="894">
        <v>1889.21</v>
      </c>
      <c r="I106" s="895">
        <v>1889.21</v>
      </c>
      <c r="J106" s="896">
        <v>0.2223</v>
      </c>
      <c r="K106" s="897">
        <f t="shared" si="21"/>
        <v>2309.1813830000001</v>
      </c>
      <c r="L106" s="898">
        <f t="shared" si="22"/>
        <v>6927.54</v>
      </c>
      <c r="M106" s="892" t="s">
        <v>18</v>
      </c>
      <c r="N106" s="892" t="s">
        <v>17</v>
      </c>
      <c r="O106" s="892" t="s">
        <v>26</v>
      </c>
      <c r="P106" s="899">
        <v>3</v>
      </c>
      <c r="Q106" s="900">
        <f t="shared" si="23"/>
        <v>6927.5399999999991</v>
      </c>
    </row>
    <row r="107" spans="1:19" ht="45" customHeight="1" x14ac:dyDescent="0.3">
      <c r="A107" s="901" t="s">
        <v>20</v>
      </c>
      <c r="B107" s="901" t="s">
        <v>250</v>
      </c>
      <c r="C107" s="901" t="s">
        <v>35</v>
      </c>
      <c r="D107" s="901" t="s">
        <v>251</v>
      </c>
      <c r="E107" s="901" t="s">
        <v>252</v>
      </c>
      <c r="F107" s="902">
        <f t="shared" si="20"/>
        <v>6</v>
      </c>
      <c r="G107" s="901" t="s">
        <v>33</v>
      </c>
      <c r="H107" s="903">
        <v>1041.3599999999999</v>
      </c>
      <c r="I107" s="904">
        <v>1041.3599999999999</v>
      </c>
      <c r="J107" s="905">
        <v>0.2223</v>
      </c>
      <c r="K107" s="906">
        <f t="shared" si="21"/>
        <v>1272.8543279999999</v>
      </c>
      <c r="L107" s="907">
        <f t="shared" si="22"/>
        <v>7637.1</v>
      </c>
      <c r="M107" s="901" t="s">
        <v>18</v>
      </c>
      <c r="N107" s="901" t="s">
        <v>17</v>
      </c>
      <c r="O107" s="901" t="s">
        <v>26</v>
      </c>
      <c r="P107" s="908">
        <v>6</v>
      </c>
      <c r="Q107" s="909">
        <f t="shared" si="23"/>
        <v>7637.0999999999995</v>
      </c>
    </row>
    <row r="108" spans="1:19" ht="45" customHeight="1" x14ac:dyDescent="0.3">
      <c r="A108" s="910" t="s">
        <v>20</v>
      </c>
      <c r="B108" s="910" t="s">
        <v>253</v>
      </c>
      <c r="C108" s="910" t="s">
        <v>35</v>
      </c>
      <c r="D108" s="910" t="s">
        <v>254</v>
      </c>
      <c r="E108" s="910" t="s">
        <v>255</v>
      </c>
      <c r="F108" s="911">
        <f t="shared" si="20"/>
        <v>3</v>
      </c>
      <c r="G108" s="910" t="s">
        <v>33</v>
      </c>
      <c r="H108" s="912">
        <v>1041.3599999999999</v>
      </c>
      <c r="I108" s="913">
        <v>1041.3599999999999</v>
      </c>
      <c r="J108" s="914">
        <v>0.2223</v>
      </c>
      <c r="K108" s="915">
        <f t="shared" si="21"/>
        <v>1272.8543279999999</v>
      </c>
      <c r="L108" s="916">
        <f t="shared" si="22"/>
        <v>3818.55</v>
      </c>
      <c r="M108" s="910" t="s">
        <v>18</v>
      </c>
      <c r="N108" s="910" t="s">
        <v>17</v>
      </c>
      <c r="O108" s="910" t="s">
        <v>26</v>
      </c>
      <c r="P108" s="917">
        <v>3</v>
      </c>
      <c r="Q108" s="918">
        <f t="shared" si="23"/>
        <v>3818.5499999999997</v>
      </c>
    </row>
    <row r="109" spans="1:19" ht="45" customHeight="1" x14ac:dyDescent="0.3">
      <c r="A109" s="919" t="s">
        <v>20</v>
      </c>
      <c r="B109" s="919" t="s">
        <v>256</v>
      </c>
      <c r="C109" s="919" t="s">
        <v>35</v>
      </c>
      <c r="D109" s="919" t="s">
        <v>257</v>
      </c>
      <c r="E109" s="919" t="s">
        <v>258</v>
      </c>
      <c r="F109" s="920">
        <f t="shared" si="20"/>
        <v>5</v>
      </c>
      <c r="G109" s="919" t="s">
        <v>33</v>
      </c>
      <c r="H109" s="921">
        <v>1889.21</v>
      </c>
      <c r="I109" s="922">
        <v>1889.21</v>
      </c>
      <c r="J109" s="923">
        <v>0.2223</v>
      </c>
      <c r="K109" s="924">
        <f t="shared" si="21"/>
        <v>2309.1813830000001</v>
      </c>
      <c r="L109" s="925">
        <f t="shared" si="22"/>
        <v>11545.9</v>
      </c>
      <c r="M109" s="919" t="s">
        <v>18</v>
      </c>
      <c r="N109" s="919" t="s">
        <v>17</v>
      </c>
      <c r="O109" s="919" t="s">
        <v>26</v>
      </c>
      <c r="P109" s="926">
        <v>5</v>
      </c>
      <c r="Q109" s="927">
        <f t="shared" si="23"/>
        <v>11545.9</v>
      </c>
    </row>
    <row r="110" spans="1:19" ht="45" customHeight="1" x14ac:dyDescent="0.3">
      <c r="A110" s="928" t="s">
        <v>20</v>
      </c>
      <c r="B110" s="928" t="s">
        <v>259</v>
      </c>
      <c r="C110" s="928" t="s">
        <v>35</v>
      </c>
      <c r="D110" s="928" t="s">
        <v>260</v>
      </c>
      <c r="E110" s="928" t="s">
        <v>261</v>
      </c>
      <c r="F110" s="929">
        <f t="shared" si="20"/>
        <v>4</v>
      </c>
      <c r="G110" s="928" t="s">
        <v>33</v>
      </c>
      <c r="H110" s="930">
        <v>968.92</v>
      </c>
      <c r="I110" s="931">
        <v>968.92</v>
      </c>
      <c r="J110" s="932">
        <v>0.2223</v>
      </c>
      <c r="K110" s="933">
        <f t="shared" si="21"/>
        <v>1184.3109159999999</v>
      </c>
      <c r="L110" s="934">
        <f t="shared" si="22"/>
        <v>4737.24</v>
      </c>
      <c r="M110" s="928" t="s">
        <v>18</v>
      </c>
      <c r="N110" s="928" t="s">
        <v>17</v>
      </c>
      <c r="O110" s="928" t="s">
        <v>26</v>
      </c>
      <c r="P110" s="935">
        <v>4</v>
      </c>
      <c r="Q110" s="936">
        <f t="shared" si="23"/>
        <v>4737.24</v>
      </c>
    </row>
    <row r="111" spans="1:19" ht="45" customHeight="1" x14ac:dyDescent="0.3">
      <c r="A111" s="937" t="s">
        <v>20</v>
      </c>
      <c r="B111" s="937" t="s">
        <v>262</v>
      </c>
      <c r="C111" s="937" t="s">
        <v>35</v>
      </c>
      <c r="D111" s="937" t="s">
        <v>263</v>
      </c>
      <c r="E111" s="937" t="s">
        <v>264</v>
      </c>
      <c r="F111" s="938">
        <f t="shared" si="20"/>
        <v>1.8</v>
      </c>
      <c r="G111" s="937" t="s">
        <v>25</v>
      </c>
      <c r="H111" s="939">
        <v>200.25</v>
      </c>
      <c r="I111" s="940">
        <v>200.25</v>
      </c>
      <c r="J111" s="941">
        <v>0.2223</v>
      </c>
      <c r="K111" s="942">
        <f t="shared" si="21"/>
        <v>244.76557500000001</v>
      </c>
      <c r="L111" s="943">
        <f t="shared" si="22"/>
        <v>440.59</v>
      </c>
      <c r="M111" s="937" t="s">
        <v>18</v>
      </c>
      <c r="N111" s="937" t="s">
        <v>17</v>
      </c>
      <c r="O111" s="937" t="s">
        <v>26</v>
      </c>
      <c r="P111" s="944">
        <v>1.8</v>
      </c>
      <c r="Q111" s="945">
        <f t="shared" si="23"/>
        <v>440.58600000000001</v>
      </c>
    </row>
    <row r="112" spans="1:19" ht="45" customHeight="1" x14ac:dyDescent="0.3">
      <c r="A112" s="946" t="s">
        <v>20</v>
      </c>
      <c r="B112" s="946" t="s">
        <v>265</v>
      </c>
      <c r="C112" s="946" t="s">
        <v>22</v>
      </c>
      <c r="D112" s="946" t="s">
        <v>266</v>
      </c>
      <c r="E112" s="946" t="s">
        <v>267</v>
      </c>
      <c r="F112" s="947">
        <f t="shared" si="20"/>
        <v>4</v>
      </c>
      <c r="G112" s="946" t="s">
        <v>33</v>
      </c>
      <c r="H112" s="948">
        <v>85.27</v>
      </c>
      <c r="I112" s="949">
        <v>85.27</v>
      </c>
      <c r="J112" s="950">
        <v>0.2223</v>
      </c>
      <c r="K112" s="951">
        <f t="shared" si="21"/>
        <v>104.22552099999999</v>
      </c>
      <c r="L112" s="952">
        <f t="shared" si="22"/>
        <v>416.92</v>
      </c>
      <c r="M112" s="946" t="s">
        <v>18</v>
      </c>
      <c r="N112" s="946" t="s">
        <v>17</v>
      </c>
      <c r="O112" s="946" t="s">
        <v>26</v>
      </c>
      <c r="P112" s="953">
        <v>4</v>
      </c>
      <c r="Q112" s="954">
        <f t="shared" si="23"/>
        <v>416.92</v>
      </c>
    </row>
    <row r="113" spans="1:17" ht="45" customHeight="1" x14ac:dyDescent="0.3">
      <c r="A113" s="955" t="s">
        <v>20</v>
      </c>
      <c r="B113" s="955" t="s">
        <v>268</v>
      </c>
      <c r="C113" s="955" t="s">
        <v>22</v>
      </c>
      <c r="D113" s="955" t="s">
        <v>269</v>
      </c>
      <c r="E113" s="955" t="s">
        <v>270</v>
      </c>
      <c r="F113" s="956">
        <f t="shared" si="20"/>
        <v>8</v>
      </c>
      <c r="G113" s="955" t="s">
        <v>33</v>
      </c>
      <c r="H113" s="957">
        <v>331.61</v>
      </c>
      <c r="I113" s="958">
        <v>331.61</v>
      </c>
      <c r="J113" s="959">
        <v>0.2223</v>
      </c>
      <c r="K113" s="960">
        <f t="shared" si="21"/>
        <v>405.32690300000002</v>
      </c>
      <c r="L113" s="961">
        <f t="shared" si="22"/>
        <v>3242.64</v>
      </c>
      <c r="M113" s="955" t="s">
        <v>18</v>
      </c>
      <c r="N113" s="955" t="s">
        <v>17</v>
      </c>
      <c r="O113" s="955" t="s">
        <v>26</v>
      </c>
      <c r="P113" s="962">
        <v>8</v>
      </c>
      <c r="Q113" s="963">
        <f t="shared" si="23"/>
        <v>3242.64</v>
      </c>
    </row>
    <row r="114" spans="1:17" ht="45" customHeight="1" x14ac:dyDescent="0.3">
      <c r="A114" s="964" t="s">
        <v>20</v>
      </c>
      <c r="B114" s="964" t="s">
        <v>271</v>
      </c>
      <c r="C114" s="964" t="s">
        <v>35</v>
      </c>
      <c r="D114" s="964" t="s">
        <v>272</v>
      </c>
      <c r="E114" s="964" t="s">
        <v>273</v>
      </c>
      <c r="F114" s="965">
        <f t="shared" si="20"/>
        <v>12.8</v>
      </c>
      <c r="G114" s="964" t="s">
        <v>25</v>
      </c>
      <c r="H114" s="966">
        <v>177.71</v>
      </c>
      <c r="I114" s="967">
        <v>177.71</v>
      </c>
      <c r="J114" s="968">
        <v>0.2223</v>
      </c>
      <c r="K114" s="969">
        <f t="shared" si="21"/>
        <v>217.214933</v>
      </c>
      <c r="L114" s="970">
        <f t="shared" si="22"/>
        <v>2780.29</v>
      </c>
      <c r="M114" s="964" t="s">
        <v>18</v>
      </c>
      <c r="N114" s="964" t="s">
        <v>17</v>
      </c>
      <c r="O114" s="964" t="s">
        <v>26</v>
      </c>
      <c r="P114" s="971">
        <v>12.8</v>
      </c>
      <c r="Q114" s="972">
        <f t="shared" si="23"/>
        <v>2780.2880000000005</v>
      </c>
    </row>
    <row r="115" spans="1:17" ht="45" customHeight="1" x14ac:dyDescent="0.3">
      <c r="A115" s="973" t="s">
        <v>20</v>
      </c>
      <c r="B115" s="973" t="s">
        <v>274</v>
      </c>
      <c r="C115" s="973" t="s">
        <v>35</v>
      </c>
      <c r="D115" s="973" t="s">
        <v>275</v>
      </c>
      <c r="E115" s="973" t="s">
        <v>276</v>
      </c>
      <c r="F115" s="974">
        <f t="shared" si="20"/>
        <v>1</v>
      </c>
      <c r="G115" s="973" t="s">
        <v>33</v>
      </c>
      <c r="H115" s="975">
        <v>630.49</v>
      </c>
      <c r="I115" s="976">
        <v>630.49</v>
      </c>
      <c r="J115" s="977">
        <v>0.2223</v>
      </c>
      <c r="K115" s="978">
        <f t="shared" si="21"/>
        <v>770.64792699999998</v>
      </c>
      <c r="L115" s="979">
        <f t="shared" si="22"/>
        <v>770.65</v>
      </c>
      <c r="M115" s="973" t="s">
        <v>18</v>
      </c>
      <c r="N115" s="973" t="s">
        <v>17</v>
      </c>
      <c r="O115" s="973" t="s">
        <v>26</v>
      </c>
      <c r="P115" s="980">
        <v>1</v>
      </c>
      <c r="Q115" s="981">
        <f t="shared" si="23"/>
        <v>770.65</v>
      </c>
    </row>
    <row r="116" spans="1:17" ht="45" customHeight="1" x14ac:dyDescent="0.3">
      <c r="A116" s="982" t="s">
        <v>20</v>
      </c>
      <c r="B116" s="982" t="s">
        <v>277</v>
      </c>
      <c r="C116" s="982" t="s">
        <v>35</v>
      </c>
      <c r="D116" s="982" t="s">
        <v>278</v>
      </c>
      <c r="E116" s="982" t="s">
        <v>279</v>
      </c>
      <c r="F116" s="983">
        <f t="shared" si="20"/>
        <v>1.68</v>
      </c>
      <c r="G116" s="982" t="s">
        <v>25</v>
      </c>
      <c r="H116" s="984">
        <v>459.76</v>
      </c>
      <c r="I116" s="985">
        <v>459.76</v>
      </c>
      <c r="J116" s="986">
        <v>0.2223</v>
      </c>
      <c r="K116" s="987">
        <f t="shared" si="21"/>
        <v>561.96464800000001</v>
      </c>
      <c r="L116" s="988">
        <f t="shared" si="22"/>
        <v>944.09</v>
      </c>
      <c r="M116" s="982" t="s">
        <v>18</v>
      </c>
      <c r="N116" s="982" t="s">
        <v>17</v>
      </c>
      <c r="O116" s="982" t="s">
        <v>26</v>
      </c>
      <c r="P116" s="989">
        <v>1.68</v>
      </c>
      <c r="Q116" s="990">
        <f t="shared" si="23"/>
        <v>944.09280000000001</v>
      </c>
    </row>
    <row r="117" spans="1:17" ht="45" customHeight="1" x14ac:dyDescent="0.3">
      <c r="A117" s="991" t="s">
        <v>20</v>
      </c>
      <c r="B117" s="991" t="s">
        <v>280</v>
      </c>
      <c r="C117" s="991" t="s">
        <v>35</v>
      </c>
      <c r="D117" s="991" t="s">
        <v>281</v>
      </c>
      <c r="E117" s="991" t="s">
        <v>282</v>
      </c>
      <c r="F117" s="992">
        <f t="shared" si="20"/>
        <v>3.36</v>
      </c>
      <c r="G117" s="991" t="s">
        <v>25</v>
      </c>
      <c r="H117" s="993">
        <v>459.76</v>
      </c>
      <c r="I117" s="994">
        <v>459.76</v>
      </c>
      <c r="J117" s="995">
        <v>0.2223</v>
      </c>
      <c r="K117" s="996">
        <f t="shared" si="21"/>
        <v>561.96464800000001</v>
      </c>
      <c r="L117" s="997">
        <f t="shared" si="22"/>
        <v>1888.19</v>
      </c>
      <c r="M117" s="991" t="s">
        <v>18</v>
      </c>
      <c r="N117" s="991" t="s">
        <v>17</v>
      </c>
      <c r="O117" s="991" t="s">
        <v>26</v>
      </c>
      <c r="P117" s="998">
        <v>3.36</v>
      </c>
      <c r="Q117" s="999">
        <f t="shared" si="23"/>
        <v>1888.1856</v>
      </c>
    </row>
    <row r="118" spans="1:17" ht="45" customHeight="1" x14ac:dyDescent="0.3">
      <c r="A118" s="1000" t="s">
        <v>20</v>
      </c>
      <c r="B118" s="1000" t="s">
        <v>283</v>
      </c>
      <c r="C118" s="1000" t="s">
        <v>35</v>
      </c>
      <c r="D118" s="1000" t="s">
        <v>284</v>
      </c>
      <c r="E118" s="1000" t="s">
        <v>285</v>
      </c>
      <c r="F118" s="1001">
        <f t="shared" si="20"/>
        <v>83.48</v>
      </c>
      <c r="G118" s="1000" t="s">
        <v>25</v>
      </c>
      <c r="H118" s="1002">
        <v>331.77</v>
      </c>
      <c r="I118" s="1003">
        <v>331.77</v>
      </c>
      <c r="J118" s="1004">
        <v>0.2223</v>
      </c>
      <c r="K118" s="1005">
        <f t="shared" si="21"/>
        <v>405.522471</v>
      </c>
      <c r="L118" s="1006">
        <f t="shared" si="22"/>
        <v>33852.81</v>
      </c>
      <c r="M118" s="1000" t="s">
        <v>18</v>
      </c>
      <c r="N118" s="1000" t="s">
        <v>17</v>
      </c>
      <c r="O118" s="1000" t="s">
        <v>26</v>
      </c>
      <c r="P118" s="1007">
        <v>83.48</v>
      </c>
      <c r="Q118" s="1008">
        <f t="shared" si="23"/>
        <v>33852.809600000001</v>
      </c>
    </row>
    <row r="119" spans="1:17" ht="45" customHeight="1" x14ac:dyDescent="0.3">
      <c r="A119" s="1009" t="s">
        <v>20</v>
      </c>
      <c r="B119" s="1009" t="s">
        <v>286</v>
      </c>
      <c r="C119" s="1009" t="s">
        <v>35</v>
      </c>
      <c r="D119" s="1009" t="s">
        <v>287</v>
      </c>
      <c r="E119" s="1009" t="s">
        <v>288</v>
      </c>
      <c r="F119" s="1010">
        <f t="shared" si="20"/>
        <v>2.04</v>
      </c>
      <c r="G119" s="1009" t="s">
        <v>25</v>
      </c>
      <c r="H119" s="1011">
        <v>459.76</v>
      </c>
      <c r="I119" s="1012">
        <v>459.76</v>
      </c>
      <c r="J119" s="1013">
        <v>0.2223</v>
      </c>
      <c r="K119" s="1014">
        <f t="shared" si="21"/>
        <v>561.96464800000001</v>
      </c>
      <c r="L119" s="1015">
        <f t="shared" si="22"/>
        <v>1146.4000000000001</v>
      </c>
      <c r="M119" s="1009" t="s">
        <v>18</v>
      </c>
      <c r="N119" s="1009" t="s">
        <v>17</v>
      </c>
      <c r="O119" s="1009" t="s">
        <v>26</v>
      </c>
      <c r="P119" s="1016">
        <v>2.04</v>
      </c>
      <c r="Q119" s="1017">
        <f t="shared" si="23"/>
        <v>1146.3984</v>
      </c>
    </row>
    <row r="120" spans="1:17" ht="45" customHeight="1" x14ac:dyDescent="0.3">
      <c r="A120" s="1018" t="s">
        <v>20</v>
      </c>
      <c r="B120" s="1018" t="s">
        <v>289</v>
      </c>
      <c r="C120" s="1018" t="s">
        <v>35</v>
      </c>
      <c r="D120" s="1018" t="s">
        <v>290</v>
      </c>
      <c r="E120" s="1018" t="s">
        <v>291</v>
      </c>
      <c r="F120" s="1019">
        <f t="shared" si="20"/>
        <v>0.88</v>
      </c>
      <c r="G120" s="1018" t="s">
        <v>25</v>
      </c>
      <c r="H120" s="1020">
        <v>428.05</v>
      </c>
      <c r="I120" s="1021">
        <v>428.05</v>
      </c>
      <c r="J120" s="1022">
        <v>0.2223</v>
      </c>
      <c r="K120" s="1023">
        <f t="shared" si="21"/>
        <v>523.20551499999999</v>
      </c>
      <c r="L120" s="1024">
        <f t="shared" si="22"/>
        <v>460.42</v>
      </c>
      <c r="M120" s="1018" t="s">
        <v>18</v>
      </c>
      <c r="N120" s="1018" t="s">
        <v>17</v>
      </c>
      <c r="O120" s="1018" t="s">
        <v>26</v>
      </c>
      <c r="P120" s="1025">
        <v>0.88</v>
      </c>
      <c r="Q120" s="1026">
        <f t="shared" si="23"/>
        <v>460.42480000000006</v>
      </c>
    </row>
    <row r="121" spans="1:17" ht="45" customHeight="1" x14ac:dyDescent="0.3">
      <c r="A121" s="1027" t="s">
        <v>20</v>
      </c>
      <c r="B121" s="1027" t="s">
        <v>292</v>
      </c>
      <c r="C121" s="1027" t="s">
        <v>35</v>
      </c>
      <c r="D121" s="1027" t="s">
        <v>293</v>
      </c>
      <c r="E121" s="1027" t="s">
        <v>294</v>
      </c>
      <c r="F121" s="1028">
        <f t="shared" si="20"/>
        <v>2.15</v>
      </c>
      <c r="G121" s="1027" t="s">
        <v>25</v>
      </c>
      <c r="H121" s="1029">
        <v>428.05</v>
      </c>
      <c r="I121" s="1030">
        <v>428.05</v>
      </c>
      <c r="J121" s="1031">
        <v>0.2223</v>
      </c>
      <c r="K121" s="1032">
        <f t="shared" si="21"/>
        <v>523.20551499999999</v>
      </c>
      <c r="L121" s="1033">
        <f t="shared" si="22"/>
        <v>1124.9000000000001</v>
      </c>
      <c r="M121" s="1027" t="s">
        <v>18</v>
      </c>
      <c r="N121" s="1027" t="s">
        <v>17</v>
      </c>
      <c r="O121" s="1027" t="s">
        <v>26</v>
      </c>
      <c r="P121" s="1034">
        <v>2.15</v>
      </c>
      <c r="Q121" s="1035">
        <f t="shared" si="23"/>
        <v>1124.9014999999999</v>
      </c>
    </row>
    <row r="122" spans="1:17" ht="45" customHeight="1" x14ac:dyDescent="0.3">
      <c r="A122" s="1036" t="s">
        <v>20</v>
      </c>
      <c r="B122" s="1036" t="s">
        <v>295</v>
      </c>
      <c r="C122" s="1036" t="s">
        <v>35</v>
      </c>
      <c r="D122" s="1036" t="s">
        <v>296</v>
      </c>
      <c r="E122" s="1036" t="s">
        <v>297</v>
      </c>
      <c r="F122" s="1037">
        <f t="shared" si="20"/>
        <v>1.61</v>
      </c>
      <c r="G122" s="1036" t="s">
        <v>25</v>
      </c>
      <c r="H122" s="1038">
        <v>428.78</v>
      </c>
      <c r="I122" s="1039">
        <v>428.78</v>
      </c>
      <c r="J122" s="1040">
        <v>0.2223</v>
      </c>
      <c r="K122" s="1041">
        <f t="shared" si="21"/>
        <v>524.09779400000002</v>
      </c>
      <c r="L122" s="1042">
        <f t="shared" si="22"/>
        <v>843.8</v>
      </c>
      <c r="M122" s="1036" t="s">
        <v>18</v>
      </c>
      <c r="N122" s="1036" t="s">
        <v>17</v>
      </c>
      <c r="O122" s="1036" t="s">
        <v>26</v>
      </c>
      <c r="P122" s="1043">
        <v>1.61</v>
      </c>
      <c r="Q122" s="1044">
        <f t="shared" si="23"/>
        <v>843.80100000000004</v>
      </c>
    </row>
    <row r="123" spans="1:17" ht="45" customHeight="1" x14ac:dyDescent="0.3">
      <c r="A123" s="1045" t="s">
        <v>20</v>
      </c>
      <c r="B123" s="1045" t="s">
        <v>298</v>
      </c>
      <c r="C123" s="1045" t="s">
        <v>35</v>
      </c>
      <c r="D123" s="1045" t="s">
        <v>299</v>
      </c>
      <c r="E123" s="1045" t="s">
        <v>300</v>
      </c>
      <c r="F123" s="1046">
        <f t="shared" si="20"/>
        <v>2.73</v>
      </c>
      <c r="G123" s="1045" t="s">
        <v>25</v>
      </c>
      <c r="H123" s="1047">
        <v>428.05</v>
      </c>
      <c r="I123" s="1048">
        <v>428.05</v>
      </c>
      <c r="J123" s="1049">
        <v>0.2223</v>
      </c>
      <c r="K123" s="1050">
        <f t="shared" si="21"/>
        <v>523.20551499999999</v>
      </c>
      <c r="L123" s="1051">
        <f t="shared" si="22"/>
        <v>1428.36</v>
      </c>
      <c r="M123" s="1045" t="s">
        <v>18</v>
      </c>
      <c r="N123" s="1045" t="s">
        <v>17</v>
      </c>
      <c r="O123" s="1045" t="s">
        <v>26</v>
      </c>
      <c r="P123" s="1052">
        <v>2.73</v>
      </c>
      <c r="Q123" s="1053">
        <f t="shared" si="23"/>
        <v>1428.3633</v>
      </c>
    </row>
    <row r="124" spans="1:17" ht="45" customHeight="1" x14ac:dyDescent="0.3">
      <c r="A124" s="1054" t="s">
        <v>20</v>
      </c>
      <c r="B124" s="1054" t="s">
        <v>301</v>
      </c>
      <c r="C124" s="1054" t="s">
        <v>35</v>
      </c>
      <c r="D124" s="1054" t="s">
        <v>302</v>
      </c>
      <c r="E124" s="1054" t="s">
        <v>303</v>
      </c>
      <c r="F124" s="1055">
        <f t="shared" si="20"/>
        <v>2.16</v>
      </c>
      <c r="G124" s="1054" t="s">
        <v>25</v>
      </c>
      <c r="H124" s="1056">
        <v>428.78</v>
      </c>
      <c r="I124" s="1057">
        <v>428.78</v>
      </c>
      <c r="J124" s="1058">
        <v>0.2223</v>
      </c>
      <c r="K124" s="1059">
        <f t="shared" si="21"/>
        <v>524.09779400000002</v>
      </c>
      <c r="L124" s="1060">
        <f t="shared" si="22"/>
        <v>1132.06</v>
      </c>
      <c r="M124" s="1054" t="s">
        <v>18</v>
      </c>
      <c r="N124" s="1054" t="s">
        <v>17</v>
      </c>
      <c r="O124" s="1054" t="s">
        <v>26</v>
      </c>
      <c r="P124" s="1061">
        <v>2.16</v>
      </c>
      <c r="Q124" s="1062">
        <f t="shared" si="23"/>
        <v>1132.056</v>
      </c>
    </row>
    <row r="125" spans="1:17" ht="45" customHeight="1" x14ac:dyDescent="0.3">
      <c r="A125" s="1063" t="s">
        <v>20</v>
      </c>
      <c r="B125" s="1063" t="s">
        <v>304</v>
      </c>
      <c r="C125" s="1063" t="s">
        <v>35</v>
      </c>
      <c r="D125" s="1063" t="s">
        <v>305</v>
      </c>
      <c r="E125" s="1063" t="s">
        <v>306</v>
      </c>
      <c r="F125" s="1064">
        <f t="shared" si="20"/>
        <v>1.05</v>
      </c>
      <c r="G125" s="1063" t="s">
        <v>25</v>
      </c>
      <c r="H125" s="1065">
        <v>428.05</v>
      </c>
      <c r="I125" s="1066">
        <v>428.05</v>
      </c>
      <c r="J125" s="1067">
        <v>0.2223</v>
      </c>
      <c r="K125" s="1068">
        <f t="shared" si="21"/>
        <v>523.20551499999999</v>
      </c>
      <c r="L125" s="1069">
        <f t="shared" si="22"/>
        <v>549.37</v>
      </c>
      <c r="M125" s="1063" t="s">
        <v>18</v>
      </c>
      <c r="N125" s="1063" t="s">
        <v>17</v>
      </c>
      <c r="O125" s="1063" t="s">
        <v>26</v>
      </c>
      <c r="P125" s="1070">
        <v>1.05</v>
      </c>
      <c r="Q125" s="1071">
        <f t="shared" si="23"/>
        <v>549.37050000000011</v>
      </c>
    </row>
    <row r="126" spans="1:17" ht="45" customHeight="1" x14ac:dyDescent="0.3">
      <c r="A126" s="1072" t="s">
        <v>20</v>
      </c>
      <c r="B126" s="1072" t="s">
        <v>307</v>
      </c>
      <c r="C126" s="1072" t="s">
        <v>35</v>
      </c>
      <c r="D126" s="1072" t="s">
        <v>308</v>
      </c>
      <c r="E126" s="1072" t="s">
        <v>309</v>
      </c>
      <c r="F126" s="1073">
        <f t="shared" si="20"/>
        <v>12.6</v>
      </c>
      <c r="G126" s="1072" t="s">
        <v>25</v>
      </c>
      <c r="H126" s="1074">
        <v>428.05</v>
      </c>
      <c r="I126" s="1075">
        <v>428.05</v>
      </c>
      <c r="J126" s="1076">
        <v>0.2223</v>
      </c>
      <c r="K126" s="1077">
        <f t="shared" si="21"/>
        <v>523.20551499999999</v>
      </c>
      <c r="L126" s="1078">
        <f t="shared" si="22"/>
        <v>6592.45</v>
      </c>
      <c r="M126" s="1072" t="s">
        <v>18</v>
      </c>
      <c r="N126" s="1072" t="s">
        <v>17</v>
      </c>
      <c r="O126" s="1072" t="s">
        <v>26</v>
      </c>
      <c r="P126" s="1079">
        <v>12.6</v>
      </c>
      <c r="Q126" s="1080">
        <f t="shared" si="23"/>
        <v>6592.4459999999999</v>
      </c>
    </row>
    <row r="127" spans="1:17" ht="45" customHeight="1" x14ac:dyDescent="0.3">
      <c r="A127" s="1081" t="s">
        <v>20</v>
      </c>
      <c r="B127" s="1081" t="s">
        <v>310</v>
      </c>
      <c r="C127" s="1081" t="s">
        <v>35</v>
      </c>
      <c r="D127" s="1081" t="s">
        <v>311</v>
      </c>
      <c r="E127" s="1081" t="s">
        <v>312</v>
      </c>
      <c r="F127" s="1082">
        <f t="shared" si="20"/>
        <v>8.4</v>
      </c>
      <c r="G127" s="1081" t="s">
        <v>25</v>
      </c>
      <c r="H127" s="1083">
        <v>428.05</v>
      </c>
      <c r="I127" s="1084">
        <v>428.05</v>
      </c>
      <c r="J127" s="1085">
        <v>0.2223</v>
      </c>
      <c r="K127" s="1086">
        <f t="shared" si="21"/>
        <v>523.20551499999999</v>
      </c>
      <c r="L127" s="1087">
        <f t="shared" si="22"/>
        <v>4394.96</v>
      </c>
      <c r="M127" s="1081" t="s">
        <v>18</v>
      </c>
      <c r="N127" s="1081" t="s">
        <v>17</v>
      </c>
      <c r="O127" s="1081" t="s">
        <v>26</v>
      </c>
      <c r="P127" s="1088">
        <v>8.4</v>
      </c>
      <c r="Q127" s="1089">
        <f t="shared" si="23"/>
        <v>4394.9640000000009</v>
      </c>
    </row>
    <row r="128" spans="1:17" ht="45" customHeight="1" x14ac:dyDescent="0.3">
      <c r="A128" s="1090" t="s">
        <v>20</v>
      </c>
      <c r="B128" s="1090" t="s">
        <v>313</v>
      </c>
      <c r="C128" s="1090" t="s">
        <v>35</v>
      </c>
      <c r="D128" s="1090" t="s">
        <v>314</v>
      </c>
      <c r="E128" s="1090" t="s">
        <v>315</v>
      </c>
      <c r="F128" s="1091">
        <f t="shared" si="20"/>
        <v>6.3</v>
      </c>
      <c r="G128" s="1090" t="s">
        <v>25</v>
      </c>
      <c r="H128" s="1092">
        <v>428.05</v>
      </c>
      <c r="I128" s="1093">
        <v>428.05</v>
      </c>
      <c r="J128" s="1094">
        <v>0.2223</v>
      </c>
      <c r="K128" s="1095">
        <f t="shared" si="21"/>
        <v>523.20551499999999</v>
      </c>
      <c r="L128" s="1096">
        <f t="shared" si="22"/>
        <v>3296.22</v>
      </c>
      <c r="M128" s="1090" t="s">
        <v>18</v>
      </c>
      <c r="N128" s="1090" t="s">
        <v>17</v>
      </c>
      <c r="O128" s="1090" t="s">
        <v>26</v>
      </c>
      <c r="P128" s="1097">
        <v>6.3</v>
      </c>
      <c r="Q128" s="1098">
        <f t="shared" si="23"/>
        <v>3296.223</v>
      </c>
    </row>
    <row r="129" spans="1:19" ht="45" customHeight="1" x14ac:dyDescent="0.3">
      <c r="A129" s="1099" t="s">
        <v>20</v>
      </c>
      <c r="B129" s="1099" t="s">
        <v>316</v>
      </c>
      <c r="C129" s="1099" t="s">
        <v>35</v>
      </c>
      <c r="D129" s="1099" t="s">
        <v>317</v>
      </c>
      <c r="E129" s="1099" t="s">
        <v>318</v>
      </c>
      <c r="F129" s="1100">
        <f t="shared" si="20"/>
        <v>1.05</v>
      </c>
      <c r="G129" s="1099" t="s">
        <v>25</v>
      </c>
      <c r="H129" s="1101">
        <v>428.05</v>
      </c>
      <c r="I129" s="1102">
        <v>428.05</v>
      </c>
      <c r="J129" s="1103">
        <v>0.2223</v>
      </c>
      <c r="K129" s="1104">
        <f t="shared" si="21"/>
        <v>523.20551499999999</v>
      </c>
      <c r="L129" s="1105">
        <f t="shared" si="22"/>
        <v>549.37</v>
      </c>
      <c r="M129" s="1099" t="s">
        <v>18</v>
      </c>
      <c r="N129" s="1099" t="s">
        <v>17</v>
      </c>
      <c r="O129" s="1099" t="s">
        <v>26</v>
      </c>
      <c r="P129" s="1106">
        <v>1.05</v>
      </c>
      <c r="Q129" s="1107">
        <f t="shared" si="23"/>
        <v>549.37050000000011</v>
      </c>
    </row>
    <row r="130" spans="1:19" ht="45" customHeight="1" x14ac:dyDescent="0.3">
      <c r="A130" s="1108" t="s">
        <v>20</v>
      </c>
      <c r="B130" s="1108" t="s">
        <v>319</v>
      </c>
      <c r="C130" s="1108" t="s">
        <v>35</v>
      </c>
      <c r="D130" s="1108" t="s">
        <v>320</v>
      </c>
      <c r="E130" s="1108" t="s">
        <v>321</v>
      </c>
      <c r="F130" s="1109">
        <f t="shared" si="20"/>
        <v>5.25</v>
      </c>
      <c r="G130" s="1108" t="s">
        <v>25</v>
      </c>
      <c r="H130" s="1110">
        <v>428.05</v>
      </c>
      <c r="I130" s="1111">
        <v>428.05</v>
      </c>
      <c r="J130" s="1112">
        <v>0.2223</v>
      </c>
      <c r="K130" s="1113">
        <f t="shared" si="21"/>
        <v>523.20551499999999</v>
      </c>
      <c r="L130" s="1114">
        <f t="shared" si="22"/>
        <v>2746.85</v>
      </c>
      <c r="M130" s="1108" t="s">
        <v>18</v>
      </c>
      <c r="N130" s="1108" t="s">
        <v>17</v>
      </c>
      <c r="O130" s="1108" t="s">
        <v>26</v>
      </c>
      <c r="P130" s="1115">
        <v>5.25</v>
      </c>
      <c r="Q130" s="1116">
        <f t="shared" si="23"/>
        <v>2746.8525</v>
      </c>
    </row>
    <row r="131" spans="1:19" ht="45" customHeight="1" x14ac:dyDescent="0.3">
      <c r="A131" s="1117" t="s">
        <v>20</v>
      </c>
      <c r="B131" s="1117" t="s">
        <v>322</v>
      </c>
      <c r="C131" s="1117" t="s">
        <v>35</v>
      </c>
      <c r="D131" s="1117" t="s">
        <v>323</v>
      </c>
      <c r="E131" s="1117" t="s">
        <v>324</v>
      </c>
      <c r="F131" s="1118">
        <f t="shared" si="20"/>
        <v>4.2</v>
      </c>
      <c r="G131" s="1117" t="s">
        <v>25</v>
      </c>
      <c r="H131" s="1119">
        <v>428.05</v>
      </c>
      <c r="I131" s="1120">
        <v>428.05</v>
      </c>
      <c r="J131" s="1121">
        <v>0.2223</v>
      </c>
      <c r="K131" s="1122">
        <f t="shared" si="21"/>
        <v>523.20551499999999</v>
      </c>
      <c r="L131" s="1123">
        <f t="shared" si="22"/>
        <v>2197.48</v>
      </c>
      <c r="M131" s="1117" t="s">
        <v>18</v>
      </c>
      <c r="N131" s="1117" t="s">
        <v>17</v>
      </c>
      <c r="O131" s="1117" t="s">
        <v>26</v>
      </c>
      <c r="P131" s="1124">
        <v>4.2</v>
      </c>
      <c r="Q131" s="1125">
        <f t="shared" si="23"/>
        <v>2197.4820000000004</v>
      </c>
    </row>
    <row r="132" spans="1:19" ht="45" customHeight="1" x14ac:dyDescent="0.3">
      <c r="A132" s="1126" t="s">
        <v>20</v>
      </c>
      <c r="B132" s="1126" t="s">
        <v>325</v>
      </c>
      <c r="C132" s="1126" t="s">
        <v>35</v>
      </c>
      <c r="D132" s="1126" t="s">
        <v>326</v>
      </c>
      <c r="E132" s="1126" t="s">
        <v>327</v>
      </c>
      <c r="F132" s="1127">
        <f t="shared" si="20"/>
        <v>16.8</v>
      </c>
      <c r="G132" s="1126" t="s">
        <v>25</v>
      </c>
      <c r="H132" s="1128">
        <v>428.05</v>
      </c>
      <c r="I132" s="1129">
        <v>428.05</v>
      </c>
      <c r="J132" s="1130">
        <v>0.2223</v>
      </c>
      <c r="K132" s="1131">
        <f t="shared" si="21"/>
        <v>523.20551499999999</v>
      </c>
      <c r="L132" s="1132">
        <f t="shared" si="22"/>
        <v>8789.93</v>
      </c>
      <c r="M132" s="1126" t="s">
        <v>18</v>
      </c>
      <c r="N132" s="1126" t="s">
        <v>17</v>
      </c>
      <c r="O132" s="1126" t="s">
        <v>26</v>
      </c>
      <c r="P132" s="1133">
        <v>16.8</v>
      </c>
      <c r="Q132" s="1134">
        <f t="shared" si="23"/>
        <v>8789.9280000000017</v>
      </c>
    </row>
    <row r="133" spans="1:19" ht="45" customHeight="1" x14ac:dyDescent="0.3">
      <c r="A133" s="1135" t="s">
        <v>20</v>
      </c>
      <c r="B133" s="1135" t="s">
        <v>328</v>
      </c>
      <c r="C133" s="1135" t="s">
        <v>35</v>
      </c>
      <c r="D133" s="1135" t="s">
        <v>329</v>
      </c>
      <c r="E133" s="1135" t="s">
        <v>330</v>
      </c>
      <c r="F133" s="1136">
        <f t="shared" si="20"/>
        <v>2.72</v>
      </c>
      <c r="G133" s="1135" t="s">
        <v>25</v>
      </c>
      <c r="H133" s="1137">
        <v>428.78</v>
      </c>
      <c r="I133" s="1138">
        <v>428.78</v>
      </c>
      <c r="J133" s="1139">
        <v>0.2223</v>
      </c>
      <c r="K133" s="1140">
        <f t="shared" si="21"/>
        <v>524.09779400000002</v>
      </c>
      <c r="L133" s="1141">
        <f t="shared" si="22"/>
        <v>1425.55</v>
      </c>
      <c r="M133" s="1135" t="s">
        <v>18</v>
      </c>
      <c r="N133" s="1135" t="s">
        <v>17</v>
      </c>
      <c r="O133" s="1135" t="s">
        <v>26</v>
      </c>
      <c r="P133" s="1142">
        <v>2.72</v>
      </c>
      <c r="Q133" s="1143">
        <f t="shared" si="23"/>
        <v>1425.5520000000001</v>
      </c>
    </row>
    <row r="134" spans="1:19" ht="45" customHeight="1" x14ac:dyDescent="0.3">
      <c r="A134" s="1144" t="s">
        <v>20</v>
      </c>
      <c r="B134" s="1144" t="s">
        <v>331</v>
      </c>
      <c r="C134" s="1144" t="s">
        <v>35</v>
      </c>
      <c r="D134" s="1144" t="s">
        <v>332</v>
      </c>
      <c r="E134" s="1144" t="s">
        <v>333</v>
      </c>
      <c r="F134" s="1145">
        <f t="shared" si="20"/>
        <v>10.28</v>
      </c>
      <c r="G134" s="1144" t="s">
        <v>25</v>
      </c>
      <c r="H134" s="1146">
        <v>228.37</v>
      </c>
      <c r="I134" s="1147">
        <v>228.37</v>
      </c>
      <c r="J134" s="1148">
        <v>0.2223</v>
      </c>
      <c r="K134" s="1149">
        <f t="shared" si="21"/>
        <v>279.13665100000003</v>
      </c>
      <c r="L134" s="1150">
        <f t="shared" si="22"/>
        <v>2869.56</v>
      </c>
      <c r="M134" s="1144" t="s">
        <v>18</v>
      </c>
      <c r="N134" s="1144" t="s">
        <v>17</v>
      </c>
      <c r="O134" s="1144" t="s">
        <v>26</v>
      </c>
      <c r="P134" s="1151">
        <v>10.28</v>
      </c>
      <c r="Q134" s="1152">
        <f t="shared" si="23"/>
        <v>2869.5591999999997</v>
      </c>
    </row>
    <row r="135" spans="1:19" ht="45" customHeight="1" x14ac:dyDescent="0.3">
      <c r="A135" s="1153" t="s">
        <v>20</v>
      </c>
      <c r="B135" s="1153" t="s">
        <v>334</v>
      </c>
      <c r="C135" s="1153" t="s">
        <v>35</v>
      </c>
      <c r="D135" s="1153" t="s">
        <v>335</v>
      </c>
      <c r="E135" s="1153" t="s">
        <v>336</v>
      </c>
      <c r="F135" s="1154">
        <f t="shared" si="20"/>
        <v>1</v>
      </c>
      <c r="G135" s="1153" t="s">
        <v>25</v>
      </c>
      <c r="H135" s="1155">
        <v>1082.46</v>
      </c>
      <c r="I135" s="1156">
        <v>1082.46</v>
      </c>
      <c r="J135" s="1157">
        <v>0.2223</v>
      </c>
      <c r="K135" s="1158">
        <f t="shared" si="21"/>
        <v>1323.090858</v>
      </c>
      <c r="L135" s="1159">
        <f t="shared" si="22"/>
        <v>1323.09</v>
      </c>
      <c r="M135" s="1153" t="s">
        <v>18</v>
      </c>
      <c r="N135" s="1153" t="s">
        <v>17</v>
      </c>
      <c r="O135" s="1153" t="s">
        <v>26</v>
      </c>
      <c r="P135" s="1160">
        <v>1</v>
      </c>
      <c r="Q135" s="1161">
        <f t="shared" si="23"/>
        <v>1323.09</v>
      </c>
    </row>
    <row r="136" spans="1:19" ht="45" customHeight="1" x14ac:dyDescent="0.3">
      <c r="A136" s="1162" t="s">
        <v>20</v>
      </c>
      <c r="B136" s="1162" t="s">
        <v>337</v>
      </c>
      <c r="C136" s="1162" t="s">
        <v>35</v>
      </c>
      <c r="D136" s="1162" t="s">
        <v>338</v>
      </c>
      <c r="E136" s="1162" t="s">
        <v>339</v>
      </c>
      <c r="F136" s="1163">
        <f t="shared" si="20"/>
        <v>3.08</v>
      </c>
      <c r="G136" s="1162" t="s">
        <v>25</v>
      </c>
      <c r="H136" s="1164">
        <v>807.65</v>
      </c>
      <c r="I136" s="1165">
        <v>807.65</v>
      </c>
      <c r="J136" s="1166">
        <v>0.2223</v>
      </c>
      <c r="K136" s="1167">
        <f t="shared" si="21"/>
        <v>987.19059500000003</v>
      </c>
      <c r="L136" s="1168">
        <f t="shared" si="22"/>
        <v>3040.55</v>
      </c>
      <c r="M136" s="1162" t="s">
        <v>18</v>
      </c>
      <c r="N136" s="1162" t="s">
        <v>17</v>
      </c>
      <c r="O136" s="1162" t="s">
        <v>26</v>
      </c>
      <c r="P136" s="1169">
        <v>3.08</v>
      </c>
      <c r="Q136" s="1170">
        <f t="shared" si="23"/>
        <v>3040.5452</v>
      </c>
    </row>
    <row r="137" spans="1:19" ht="45" customHeight="1" x14ac:dyDescent="0.3">
      <c r="A137" s="1171" t="s">
        <v>20</v>
      </c>
      <c r="B137" s="1171" t="s">
        <v>340</v>
      </c>
      <c r="C137" s="1171" t="s">
        <v>35</v>
      </c>
      <c r="D137" s="1171" t="s">
        <v>341</v>
      </c>
      <c r="E137" s="1171" t="s">
        <v>342</v>
      </c>
      <c r="F137" s="1172">
        <f t="shared" si="20"/>
        <v>2.94</v>
      </c>
      <c r="G137" s="1171" t="s">
        <v>25</v>
      </c>
      <c r="H137" s="1173">
        <v>807.65</v>
      </c>
      <c r="I137" s="1174">
        <v>807.65</v>
      </c>
      <c r="J137" s="1175">
        <v>0.2223</v>
      </c>
      <c r="K137" s="1176">
        <f t="shared" si="21"/>
        <v>987.19059500000003</v>
      </c>
      <c r="L137" s="1177">
        <f t="shared" si="22"/>
        <v>2902.34</v>
      </c>
      <c r="M137" s="1171" t="s">
        <v>18</v>
      </c>
      <c r="N137" s="1171" t="s">
        <v>17</v>
      </c>
      <c r="O137" s="1171" t="s">
        <v>26</v>
      </c>
      <c r="P137" s="1178">
        <v>2.94</v>
      </c>
      <c r="Q137" s="1179">
        <f t="shared" si="23"/>
        <v>2902.3386</v>
      </c>
    </row>
    <row r="138" spans="1:19" ht="45" customHeight="1" x14ac:dyDescent="0.3">
      <c r="A138" s="1180" t="s">
        <v>20</v>
      </c>
      <c r="B138" s="1180" t="s">
        <v>343</v>
      </c>
      <c r="C138" s="1180" t="s">
        <v>35</v>
      </c>
      <c r="D138" s="1180" t="s">
        <v>344</v>
      </c>
      <c r="E138" s="1180" t="s">
        <v>345</v>
      </c>
      <c r="F138" s="1181">
        <f t="shared" si="20"/>
        <v>116.76</v>
      </c>
      <c r="G138" s="1180" t="s">
        <v>25</v>
      </c>
      <c r="H138" s="1182">
        <v>785.73</v>
      </c>
      <c r="I138" s="1183">
        <v>785.73</v>
      </c>
      <c r="J138" s="1184">
        <v>0.2223</v>
      </c>
      <c r="K138" s="1185">
        <f t="shared" si="21"/>
        <v>960.39777900000001</v>
      </c>
      <c r="L138" s="1186">
        <f t="shared" si="22"/>
        <v>112136.3</v>
      </c>
      <c r="M138" s="1180" t="s">
        <v>18</v>
      </c>
      <c r="N138" s="1180" t="s">
        <v>17</v>
      </c>
      <c r="O138" s="1180" t="s">
        <v>26</v>
      </c>
      <c r="P138" s="1187">
        <v>116.76</v>
      </c>
      <c r="Q138" s="1188">
        <f t="shared" si="23"/>
        <v>112136.304</v>
      </c>
    </row>
    <row r="139" spans="1:19" ht="45" customHeight="1" x14ac:dyDescent="0.3">
      <c r="A139" s="1189" t="s">
        <v>20</v>
      </c>
      <c r="B139" s="1189" t="s">
        <v>346</v>
      </c>
      <c r="C139" s="1189" t="s">
        <v>35</v>
      </c>
      <c r="D139" s="1189" t="s">
        <v>347</v>
      </c>
      <c r="E139" s="1189" t="s">
        <v>348</v>
      </c>
      <c r="F139" s="1190">
        <f t="shared" si="20"/>
        <v>71.89</v>
      </c>
      <c r="G139" s="1189" t="s">
        <v>25</v>
      </c>
      <c r="H139" s="1191">
        <v>272.02999999999997</v>
      </c>
      <c r="I139" s="1192">
        <v>272.02999999999997</v>
      </c>
      <c r="J139" s="1193">
        <v>0.2223</v>
      </c>
      <c r="K139" s="1194">
        <f t="shared" si="21"/>
        <v>332.50226899999996</v>
      </c>
      <c r="L139" s="1195">
        <f t="shared" si="22"/>
        <v>23903.43</v>
      </c>
      <c r="M139" s="1189" t="s">
        <v>18</v>
      </c>
      <c r="N139" s="1189" t="s">
        <v>17</v>
      </c>
      <c r="O139" s="1189" t="s">
        <v>26</v>
      </c>
      <c r="P139" s="1196">
        <v>71.89</v>
      </c>
      <c r="Q139" s="1197">
        <f t="shared" si="23"/>
        <v>23903.424999999999</v>
      </c>
    </row>
    <row r="140" spans="1:19" ht="45" customHeight="1" x14ac:dyDescent="0.3">
      <c r="A140" s="1198" t="s">
        <v>20</v>
      </c>
      <c r="B140" s="1198" t="s">
        <v>349</v>
      </c>
      <c r="C140" s="1198" t="s">
        <v>35</v>
      </c>
      <c r="D140" s="1198" t="s">
        <v>350</v>
      </c>
      <c r="E140" s="1198" t="s">
        <v>351</v>
      </c>
      <c r="F140" s="1199">
        <f t="shared" si="20"/>
        <v>6.3</v>
      </c>
      <c r="G140" s="1198" t="s">
        <v>25</v>
      </c>
      <c r="H140" s="1200">
        <v>1146.26</v>
      </c>
      <c r="I140" s="1201">
        <v>1146.26</v>
      </c>
      <c r="J140" s="1202">
        <v>0.2223</v>
      </c>
      <c r="K140" s="1203">
        <f t="shared" si="21"/>
        <v>1401.0735979999999</v>
      </c>
      <c r="L140" s="1204">
        <f t="shared" si="22"/>
        <v>8826.74</v>
      </c>
      <c r="M140" s="1198" t="s">
        <v>18</v>
      </c>
      <c r="N140" s="1198" t="s">
        <v>17</v>
      </c>
      <c r="O140" s="1198" t="s">
        <v>26</v>
      </c>
      <c r="P140" s="1205">
        <v>6.3</v>
      </c>
      <c r="Q140" s="1206">
        <f t="shared" si="23"/>
        <v>8826.741</v>
      </c>
    </row>
    <row r="141" spans="1:19" ht="45" customHeight="1" x14ac:dyDescent="0.3">
      <c r="A141" s="1207" t="s">
        <v>20</v>
      </c>
      <c r="B141" s="1207" t="s">
        <v>352</v>
      </c>
      <c r="C141" s="1207" t="s">
        <v>35</v>
      </c>
      <c r="D141" s="1207" t="s">
        <v>353</v>
      </c>
      <c r="E141" s="1207" t="s">
        <v>354</v>
      </c>
      <c r="F141" s="1208">
        <f t="shared" si="20"/>
        <v>4</v>
      </c>
      <c r="G141" s="1207" t="s">
        <v>25</v>
      </c>
      <c r="H141" s="1209">
        <v>1146.26</v>
      </c>
      <c r="I141" s="1210">
        <v>1146.26</v>
      </c>
      <c r="J141" s="1211">
        <v>0.2223</v>
      </c>
      <c r="K141" s="1212">
        <f t="shared" si="21"/>
        <v>1401.0735979999999</v>
      </c>
      <c r="L141" s="1213">
        <f t="shared" si="22"/>
        <v>5604.28</v>
      </c>
      <c r="M141" s="1207" t="s">
        <v>18</v>
      </c>
      <c r="N141" s="1207" t="s">
        <v>17</v>
      </c>
      <c r="O141" s="1207" t="s">
        <v>26</v>
      </c>
      <c r="P141" s="1214">
        <v>4</v>
      </c>
      <c r="Q141" s="1215">
        <f t="shared" si="23"/>
        <v>5604.28</v>
      </c>
    </row>
    <row r="142" spans="1:19" ht="45" customHeight="1" x14ac:dyDescent="0.3">
      <c r="A142" s="1216" t="s">
        <v>20</v>
      </c>
      <c r="B142" s="1216" t="s">
        <v>355</v>
      </c>
      <c r="C142" s="1216" t="s">
        <v>35</v>
      </c>
      <c r="D142" s="1216" t="s">
        <v>356</v>
      </c>
      <c r="E142" s="1216" t="s">
        <v>357</v>
      </c>
      <c r="F142" s="1217">
        <f t="shared" si="20"/>
        <v>6.24</v>
      </c>
      <c r="G142" s="1216" t="s">
        <v>25</v>
      </c>
      <c r="H142" s="1218">
        <v>1146.26</v>
      </c>
      <c r="I142" s="1219">
        <v>1146.26</v>
      </c>
      <c r="J142" s="1220">
        <v>0.2223</v>
      </c>
      <c r="K142" s="1221">
        <f t="shared" si="21"/>
        <v>1401.0735979999999</v>
      </c>
      <c r="L142" s="1222">
        <f t="shared" si="22"/>
        <v>8742.68</v>
      </c>
      <c r="M142" s="1216" t="s">
        <v>18</v>
      </c>
      <c r="N142" s="1216" t="s">
        <v>17</v>
      </c>
      <c r="O142" s="1216" t="s">
        <v>26</v>
      </c>
      <c r="P142" s="1223">
        <v>6.24</v>
      </c>
      <c r="Q142" s="1224">
        <f t="shared" si="23"/>
        <v>8742.6767999999993</v>
      </c>
    </row>
    <row r="143" spans="1:19" ht="45" customHeight="1" x14ac:dyDescent="0.3">
      <c r="A143" s="1225" t="s">
        <v>16</v>
      </c>
      <c r="B143" s="1225" t="s">
        <v>358</v>
      </c>
      <c r="C143" s="1225" t="s">
        <v>18</v>
      </c>
      <c r="D143" s="1225" t="s">
        <v>18</v>
      </c>
      <c r="E143" s="1225" t="s">
        <v>359</v>
      </c>
      <c r="F143" s="1225" t="s">
        <v>18</v>
      </c>
      <c r="G143" s="1225" t="s">
        <v>18</v>
      </c>
      <c r="H143" s="1225" t="s">
        <v>18</v>
      </c>
      <c r="I143" s="1225" t="s">
        <v>18</v>
      </c>
      <c r="J143" s="1225" t="s">
        <v>18</v>
      </c>
      <c r="K143" s="1225" t="s">
        <v>18</v>
      </c>
      <c r="L143" s="1226">
        <f>ROUND(L144,2)+ROUND(L145,2)+ROUND(L146,2)+ROUND(L147,2)+ROUND(L148,2)+ROUND(L149,2)</f>
        <v>256867.42</v>
      </c>
      <c r="M143" s="1225" t="s">
        <v>18</v>
      </c>
      <c r="N143" s="1225" t="s">
        <v>18</v>
      </c>
      <c r="O143" s="1225" t="s">
        <v>18</v>
      </c>
      <c r="P143" s="1225" t="s">
        <v>18</v>
      </c>
      <c r="Q143" s="1225" t="s">
        <v>18</v>
      </c>
      <c r="R143" s="7" t="s">
        <v>18</v>
      </c>
      <c r="S143" s="7" t="s">
        <v>18</v>
      </c>
    </row>
    <row r="144" spans="1:19" ht="45" customHeight="1" x14ac:dyDescent="0.3">
      <c r="A144" s="1227" t="s">
        <v>20</v>
      </c>
      <c r="B144" s="1227" t="s">
        <v>360</v>
      </c>
      <c r="C144" s="1227" t="s">
        <v>35</v>
      </c>
      <c r="D144" s="1227" t="s">
        <v>361</v>
      </c>
      <c r="E144" s="1227" t="s">
        <v>362</v>
      </c>
      <c r="F144" s="1228">
        <f t="shared" ref="F144:F149" si="24">P144</f>
        <v>850.66</v>
      </c>
      <c r="G144" s="1227" t="s">
        <v>25</v>
      </c>
      <c r="H144" s="1229">
        <v>212.6</v>
      </c>
      <c r="I144" s="1230">
        <v>212.6</v>
      </c>
      <c r="J144" s="1231">
        <v>0.2223</v>
      </c>
      <c r="K144" s="1232">
        <f t="shared" ref="K144:K149" si="25">ROUND(I144,2)+(ROUND(I144,2)*J144)</f>
        <v>259.86097999999998</v>
      </c>
      <c r="L144" s="1233">
        <f t="shared" ref="L144:L149" si="26">ROUND(Q144,2)</f>
        <v>221052.51</v>
      </c>
      <c r="M144" s="1227" t="s">
        <v>18</v>
      </c>
      <c r="N144" s="1227" t="s">
        <v>17</v>
      </c>
      <c r="O144" s="1227" t="s">
        <v>26</v>
      </c>
      <c r="P144" s="1234">
        <v>850.66</v>
      </c>
      <c r="Q144" s="1235">
        <f t="shared" ref="Q144:Q149" si="27">ROUND(K144,2)*P144</f>
        <v>221052.50760000001</v>
      </c>
    </row>
    <row r="145" spans="1:19" ht="45" customHeight="1" x14ac:dyDescent="0.3">
      <c r="A145" s="1236" t="s">
        <v>20</v>
      </c>
      <c r="B145" s="1236" t="s">
        <v>363</v>
      </c>
      <c r="C145" s="1236" t="s">
        <v>22</v>
      </c>
      <c r="D145" s="1236" t="s">
        <v>364</v>
      </c>
      <c r="E145" s="1236" t="s">
        <v>365</v>
      </c>
      <c r="F145" s="1237">
        <f t="shared" si="24"/>
        <v>69.150000000000006</v>
      </c>
      <c r="G145" s="1236" t="s">
        <v>41</v>
      </c>
      <c r="H145" s="1238">
        <v>147</v>
      </c>
      <c r="I145" s="1239">
        <v>147</v>
      </c>
      <c r="J145" s="1240">
        <v>0.2223</v>
      </c>
      <c r="K145" s="1241">
        <f t="shared" si="25"/>
        <v>179.6781</v>
      </c>
      <c r="L145" s="1242">
        <f t="shared" si="26"/>
        <v>12424.87</v>
      </c>
      <c r="M145" s="1236" t="s">
        <v>18</v>
      </c>
      <c r="N145" s="1236" t="s">
        <v>17</v>
      </c>
      <c r="O145" s="1236" t="s">
        <v>26</v>
      </c>
      <c r="P145" s="1243">
        <v>69.150000000000006</v>
      </c>
      <c r="Q145" s="1244">
        <f t="shared" si="27"/>
        <v>12424.872000000001</v>
      </c>
    </row>
    <row r="146" spans="1:19" ht="45" customHeight="1" x14ac:dyDescent="0.3">
      <c r="A146" s="1245" t="s">
        <v>20</v>
      </c>
      <c r="B146" s="1245" t="s">
        <v>366</v>
      </c>
      <c r="C146" s="1245" t="s">
        <v>35</v>
      </c>
      <c r="D146" s="1245" t="s">
        <v>367</v>
      </c>
      <c r="E146" s="1245" t="s">
        <v>368</v>
      </c>
      <c r="F146" s="1246">
        <f t="shared" si="24"/>
        <v>93.6</v>
      </c>
      <c r="G146" s="1245" t="s">
        <v>41</v>
      </c>
      <c r="H146" s="1247">
        <v>52.24</v>
      </c>
      <c r="I146" s="1248">
        <v>52.24</v>
      </c>
      <c r="J146" s="1249">
        <v>0.2223</v>
      </c>
      <c r="K146" s="1250">
        <f t="shared" si="25"/>
        <v>63.852952000000002</v>
      </c>
      <c r="L146" s="1251">
        <f t="shared" si="26"/>
        <v>5976.36</v>
      </c>
      <c r="M146" s="1245" t="s">
        <v>18</v>
      </c>
      <c r="N146" s="1245" t="s">
        <v>17</v>
      </c>
      <c r="O146" s="1245" t="s">
        <v>26</v>
      </c>
      <c r="P146" s="1252">
        <v>93.6</v>
      </c>
      <c r="Q146" s="1253">
        <f t="shared" si="27"/>
        <v>5976.36</v>
      </c>
    </row>
    <row r="147" spans="1:19" ht="45" customHeight="1" x14ac:dyDescent="0.3">
      <c r="A147" s="1254" t="s">
        <v>20</v>
      </c>
      <c r="B147" s="1254" t="s">
        <v>369</v>
      </c>
      <c r="C147" s="1254" t="s">
        <v>35</v>
      </c>
      <c r="D147" s="1254" t="s">
        <v>370</v>
      </c>
      <c r="E147" s="1254" t="s">
        <v>371</v>
      </c>
      <c r="F147" s="1255">
        <f t="shared" si="24"/>
        <v>45.7</v>
      </c>
      <c r="G147" s="1254" t="s">
        <v>41</v>
      </c>
      <c r="H147" s="1256">
        <v>52.24</v>
      </c>
      <c r="I147" s="1257">
        <v>52.24</v>
      </c>
      <c r="J147" s="1258">
        <v>0.2223</v>
      </c>
      <c r="K147" s="1259">
        <f t="shared" si="25"/>
        <v>63.852952000000002</v>
      </c>
      <c r="L147" s="1260">
        <f t="shared" si="26"/>
        <v>2917.95</v>
      </c>
      <c r="M147" s="1254" t="s">
        <v>18</v>
      </c>
      <c r="N147" s="1254" t="s">
        <v>17</v>
      </c>
      <c r="O147" s="1254" t="s">
        <v>26</v>
      </c>
      <c r="P147" s="1261">
        <v>45.7</v>
      </c>
      <c r="Q147" s="1262">
        <f t="shared" si="27"/>
        <v>2917.9450000000002</v>
      </c>
    </row>
    <row r="148" spans="1:19" ht="45" customHeight="1" x14ac:dyDescent="0.3">
      <c r="A148" s="1263" t="s">
        <v>20</v>
      </c>
      <c r="B148" s="1263" t="s">
        <v>372</v>
      </c>
      <c r="C148" s="1263" t="s">
        <v>35</v>
      </c>
      <c r="D148" s="1263" t="s">
        <v>373</v>
      </c>
      <c r="E148" s="1263" t="s">
        <v>374</v>
      </c>
      <c r="F148" s="1264">
        <f t="shared" si="24"/>
        <v>126.6</v>
      </c>
      <c r="G148" s="1263" t="s">
        <v>41</v>
      </c>
      <c r="H148" s="1265">
        <v>52.24</v>
      </c>
      <c r="I148" s="1266">
        <v>52.24</v>
      </c>
      <c r="J148" s="1267">
        <v>0.2223</v>
      </c>
      <c r="K148" s="1268">
        <f t="shared" si="25"/>
        <v>63.852952000000002</v>
      </c>
      <c r="L148" s="1269">
        <f t="shared" si="26"/>
        <v>8083.41</v>
      </c>
      <c r="M148" s="1263" t="s">
        <v>18</v>
      </c>
      <c r="N148" s="1263" t="s">
        <v>17</v>
      </c>
      <c r="O148" s="1263" t="s">
        <v>26</v>
      </c>
      <c r="P148" s="1270">
        <v>126.6</v>
      </c>
      <c r="Q148" s="1271">
        <f t="shared" si="27"/>
        <v>8083.41</v>
      </c>
    </row>
    <row r="149" spans="1:19" ht="45" customHeight="1" x14ac:dyDescent="0.3">
      <c r="A149" s="1272" t="s">
        <v>20</v>
      </c>
      <c r="B149" s="1272" t="s">
        <v>375</v>
      </c>
      <c r="C149" s="1272" t="s">
        <v>35</v>
      </c>
      <c r="D149" s="1272" t="s">
        <v>376</v>
      </c>
      <c r="E149" s="1272" t="s">
        <v>377</v>
      </c>
      <c r="F149" s="1273">
        <f t="shared" si="24"/>
        <v>233.6</v>
      </c>
      <c r="G149" s="1272" t="s">
        <v>41</v>
      </c>
      <c r="H149" s="1274">
        <v>22.46</v>
      </c>
      <c r="I149" s="1275">
        <v>22.46</v>
      </c>
      <c r="J149" s="1276">
        <v>0.2223</v>
      </c>
      <c r="K149" s="1277">
        <f t="shared" si="25"/>
        <v>27.452857999999999</v>
      </c>
      <c r="L149" s="1278">
        <f t="shared" si="26"/>
        <v>6412.32</v>
      </c>
      <c r="M149" s="1272" t="s">
        <v>18</v>
      </c>
      <c r="N149" s="1272" t="s">
        <v>17</v>
      </c>
      <c r="O149" s="1272" t="s">
        <v>26</v>
      </c>
      <c r="P149" s="1279">
        <v>233.6</v>
      </c>
      <c r="Q149" s="1280">
        <f t="shared" si="27"/>
        <v>6412.32</v>
      </c>
    </row>
    <row r="150" spans="1:19" ht="45" customHeight="1" x14ac:dyDescent="0.3">
      <c r="A150" s="1281" t="s">
        <v>16</v>
      </c>
      <c r="B150" s="1281" t="s">
        <v>378</v>
      </c>
      <c r="C150" s="1281" t="s">
        <v>18</v>
      </c>
      <c r="D150" s="1281" t="s">
        <v>18</v>
      </c>
      <c r="E150" s="1281" t="s">
        <v>379</v>
      </c>
      <c r="F150" s="1281" t="s">
        <v>18</v>
      </c>
      <c r="G150" s="1281" t="s">
        <v>18</v>
      </c>
      <c r="H150" s="1281" t="s">
        <v>18</v>
      </c>
      <c r="I150" s="1281" t="s">
        <v>18</v>
      </c>
      <c r="J150" s="1281" t="s">
        <v>18</v>
      </c>
      <c r="K150" s="1281" t="s">
        <v>18</v>
      </c>
      <c r="L150" s="1282">
        <f>ROUND(L151,2)+ROUND(L152,2)</f>
        <v>27849.32</v>
      </c>
      <c r="M150" s="1281" t="s">
        <v>18</v>
      </c>
      <c r="N150" s="1281" t="s">
        <v>18</v>
      </c>
      <c r="O150" s="1281" t="s">
        <v>18</v>
      </c>
      <c r="P150" s="1281" t="s">
        <v>18</v>
      </c>
      <c r="Q150" s="1281" t="s">
        <v>18</v>
      </c>
      <c r="R150" s="8" t="s">
        <v>18</v>
      </c>
      <c r="S150" s="8" t="s">
        <v>18</v>
      </c>
    </row>
    <row r="151" spans="1:19" ht="45" customHeight="1" x14ac:dyDescent="0.3">
      <c r="A151" s="1283" t="s">
        <v>20</v>
      </c>
      <c r="B151" s="1283" t="s">
        <v>380</v>
      </c>
      <c r="C151" s="1283" t="s">
        <v>35</v>
      </c>
      <c r="D151" s="1283" t="s">
        <v>381</v>
      </c>
      <c r="E151" s="1283" t="s">
        <v>382</v>
      </c>
      <c r="F151" s="1284">
        <f>P151</f>
        <v>394.02</v>
      </c>
      <c r="G151" s="1283" t="s">
        <v>25</v>
      </c>
      <c r="H151" s="1285">
        <v>43.86</v>
      </c>
      <c r="I151" s="1286">
        <v>43.86</v>
      </c>
      <c r="J151" s="1287">
        <v>0.2223</v>
      </c>
      <c r="K151" s="1288">
        <f>ROUND(I151,2)+(ROUND(I151,2)*J151)</f>
        <v>53.610078000000001</v>
      </c>
      <c r="L151" s="1289">
        <f>ROUND(Q151,2)</f>
        <v>21123.41</v>
      </c>
      <c r="M151" s="1283" t="s">
        <v>18</v>
      </c>
      <c r="N151" s="1283" t="s">
        <v>17</v>
      </c>
      <c r="O151" s="1283" t="s">
        <v>26</v>
      </c>
      <c r="P151" s="1290">
        <v>394.02</v>
      </c>
      <c r="Q151" s="1291">
        <f>ROUND(K151,2)*P151</f>
        <v>21123.412199999999</v>
      </c>
    </row>
    <row r="152" spans="1:19" ht="45" customHeight="1" x14ac:dyDescent="0.3">
      <c r="A152" s="1292" t="s">
        <v>20</v>
      </c>
      <c r="B152" s="1292" t="s">
        <v>383</v>
      </c>
      <c r="C152" s="1292" t="s">
        <v>35</v>
      </c>
      <c r="D152" s="1292" t="s">
        <v>384</v>
      </c>
      <c r="E152" s="1292" t="s">
        <v>385</v>
      </c>
      <c r="F152" s="1293">
        <f>P152</f>
        <v>125.46</v>
      </c>
      <c r="G152" s="1292" t="s">
        <v>25</v>
      </c>
      <c r="H152" s="1294">
        <v>43.86</v>
      </c>
      <c r="I152" s="1295">
        <v>43.86</v>
      </c>
      <c r="J152" s="1296">
        <v>0.2223</v>
      </c>
      <c r="K152" s="1297">
        <f>ROUND(I152,2)+(ROUND(I152,2)*J152)</f>
        <v>53.610078000000001</v>
      </c>
      <c r="L152" s="1298">
        <f>ROUND(Q152,2)</f>
        <v>6725.91</v>
      </c>
      <c r="M152" s="1292" t="s">
        <v>18</v>
      </c>
      <c r="N152" s="1292" t="s">
        <v>17</v>
      </c>
      <c r="O152" s="1292" t="s">
        <v>26</v>
      </c>
      <c r="P152" s="1299">
        <v>125.46</v>
      </c>
      <c r="Q152" s="1300">
        <f>ROUND(K152,2)*P152</f>
        <v>6725.9105999999992</v>
      </c>
    </row>
    <row r="153" spans="1:19" ht="45" customHeight="1" x14ac:dyDescent="0.3">
      <c r="A153" s="1301" t="s">
        <v>16</v>
      </c>
      <c r="B153" s="1301" t="s">
        <v>386</v>
      </c>
      <c r="C153" s="1301" t="s">
        <v>18</v>
      </c>
      <c r="D153" s="1301" t="s">
        <v>18</v>
      </c>
      <c r="E153" s="1301" t="s">
        <v>387</v>
      </c>
      <c r="F153" s="1301" t="s">
        <v>18</v>
      </c>
      <c r="G153" s="1301" t="s">
        <v>18</v>
      </c>
      <c r="H153" s="1301" t="s">
        <v>18</v>
      </c>
      <c r="I153" s="1301" t="s">
        <v>18</v>
      </c>
      <c r="J153" s="1301" t="s">
        <v>18</v>
      </c>
      <c r="K153" s="1301" t="s">
        <v>18</v>
      </c>
      <c r="L153" s="1302">
        <f>ROUND(L154,2)+ROUND(L155,2)+ROUND(L156,2)+ROUND(L157,2)+ROUND(L158,2)+ROUND(L159,2)+ROUND(L160,2)+ROUND(L161,2)+ROUND(L162,2)+ROUND(L163,2)+ROUND(L164,2)+ROUND(L165,2)+ROUND(L166,2)+ROUND(L167,2)</f>
        <v>302527.02</v>
      </c>
      <c r="M153" s="1301" t="s">
        <v>18</v>
      </c>
      <c r="N153" s="1301" t="s">
        <v>18</v>
      </c>
      <c r="O153" s="1301" t="s">
        <v>18</v>
      </c>
      <c r="P153" s="1301" t="s">
        <v>18</v>
      </c>
      <c r="Q153" s="1301" t="s">
        <v>18</v>
      </c>
      <c r="R153" s="9" t="s">
        <v>18</v>
      </c>
      <c r="S153" s="9" t="s">
        <v>18</v>
      </c>
    </row>
    <row r="154" spans="1:19" ht="45" customHeight="1" x14ac:dyDescent="0.3">
      <c r="A154" s="1303" t="s">
        <v>20</v>
      </c>
      <c r="B154" s="1303" t="s">
        <v>388</v>
      </c>
      <c r="C154" s="1303" t="s">
        <v>22</v>
      </c>
      <c r="D154" s="1303" t="s">
        <v>389</v>
      </c>
      <c r="E154" s="1303" t="s">
        <v>390</v>
      </c>
      <c r="F154" s="1304">
        <f t="shared" ref="F154:F167" si="28">P154</f>
        <v>2569.6</v>
      </c>
      <c r="G154" s="1303" t="s">
        <v>25</v>
      </c>
      <c r="H154" s="1305">
        <v>4.9800000000000004</v>
      </c>
      <c r="I154" s="1306">
        <v>4.9800000000000004</v>
      </c>
      <c r="J154" s="1307">
        <v>0.2223</v>
      </c>
      <c r="K154" s="1308">
        <f t="shared" ref="K154:K167" si="29">ROUND(I154,2)+(ROUND(I154,2)*J154)</f>
        <v>6.0870540000000002</v>
      </c>
      <c r="L154" s="1309">
        <f t="shared" ref="L154:L167" si="30">ROUND(Q154,2)</f>
        <v>15648.86</v>
      </c>
      <c r="M154" s="1303" t="s">
        <v>18</v>
      </c>
      <c r="N154" s="1303" t="s">
        <v>17</v>
      </c>
      <c r="O154" s="1303" t="s">
        <v>26</v>
      </c>
      <c r="P154" s="1310">
        <v>2569.6</v>
      </c>
      <c r="Q154" s="1311">
        <f t="shared" ref="Q154:Q167" si="31">ROUND(K154,2)*P154</f>
        <v>15648.864</v>
      </c>
    </row>
    <row r="155" spans="1:19" ht="45" customHeight="1" x14ac:dyDescent="0.3">
      <c r="A155" s="1312" t="s">
        <v>20</v>
      </c>
      <c r="B155" s="1312" t="s">
        <v>391</v>
      </c>
      <c r="C155" s="1312" t="s">
        <v>22</v>
      </c>
      <c r="D155" s="1312" t="s">
        <v>392</v>
      </c>
      <c r="E155" s="1312" t="s">
        <v>393</v>
      </c>
      <c r="F155" s="1313">
        <f t="shared" si="28"/>
        <v>1589.78</v>
      </c>
      <c r="G155" s="1312" t="s">
        <v>25</v>
      </c>
      <c r="H155" s="1314">
        <v>35.630000000000003</v>
      </c>
      <c r="I155" s="1315">
        <v>35.630000000000003</v>
      </c>
      <c r="J155" s="1316">
        <v>0.2223</v>
      </c>
      <c r="K155" s="1317">
        <f t="shared" si="29"/>
        <v>43.550549000000004</v>
      </c>
      <c r="L155" s="1318">
        <f t="shared" si="30"/>
        <v>69234.92</v>
      </c>
      <c r="M155" s="1312" t="s">
        <v>18</v>
      </c>
      <c r="N155" s="1312" t="s">
        <v>17</v>
      </c>
      <c r="O155" s="1312" t="s">
        <v>26</v>
      </c>
      <c r="P155" s="1319">
        <v>1589.78</v>
      </c>
      <c r="Q155" s="1320">
        <f t="shared" si="31"/>
        <v>69234.918999999994</v>
      </c>
    </row>
    <row r="156" spans="1:19" ht="45" customHeight="1" x14ac:dyDescent="0.3">
      <c r="A156" s="1321" t="s">
        <v>20</v>
      </c>
      <c r="B156" s="1321" t="s">
        <v>394</v>
      </c>
      <c r="C156" s="1321" t="s">
        <v>22</v>
      </c>
      <c r="D156" s="1321" t="s">
        <v>395</v>
      </c>
      <c r="E156" s="1321" t="s">
        <v>396</v>
      </c>
      <c r="F156" s="1322">
        <f t="shared" si="28"/>
        <v>979.82</v>
      </c>
      <c r="G156" s="1321" t="s">
        <v>25</v>
      </c>
      <c r="H156" s="1323">
        <v>43.61</v>
      </c>
      <c r="I156" s="1324">
        <v>43.61</v>
      </c>
      <c r="J156" s="1325">
        <v>0.2223</v>
      </c>
      <c r="K156" s="1326">
        <f t="shared" si="29"/>
        <v>53.304502999999997</v>
      </c>
      <c r="L156" s="1327">
        <f t="shared" si="30"/>
        <v>52224.41</v>
      </c>
      <c r="M156" s="1321" t="s">
        <v>18</v>
      </c>
      <c r="N156" s="1321" t="s">
        <v>17</v>
      </c>
      <c r="O156" s="1321" t="s">
        <v>26</v>
      </c>
      <c r="P156" s="1328">
        <v>979.82</v>
      </c>
      <c r="Q156" s="1329">
        <f t="shared" si="31"/>
        <v>52224.406000000003</v>
      </c>
    </row>
    <row r="157" spans="1:19" ht="45" customHeight="1" x14ac:dyDescent="0.3">
      <c r="A157" s="1330" t="s">
        <v>20</v>
      </c>
      <c r="B157" s="1330" t="s">
        <v>397</v>
      </c>
      <c r="C157" s="1330" t="s">
        <v>22</v>
      </c>
      <c r="D157" s="1330" t="s">
        <v>398</v>
      </c>
      <c r="E157" s="1330" t="s">
        <v>399</v>
      </c>
      <c r="F157" s="1331">
        <f t="shared" si="28"/>
        <v>1024.77</v>
      </c>
      <c r="G157" s="1330" t="s">
        <v>25</v>
      </c>
      <c r="H157" s="1332">
        <v>27.77</v>
      </c>
      <c r="I157" s="1333">
        <v>27.77</v>
      </c>
      <c r="J157" s="1334">
        <v>0.2223</v>
      </c>
      <c r="K157" s="1335">
        <f t="shared" si="29"/>
        <v>33.943270999999996</v>
      </c>
      <c r="L157" s="1336">
        <f t="shared" si="30"/>
        <v>34780.69</v>
      </c>
      <c r="M157" s="1330" t="s">
        <v>18</v>
      </c>
      <c r="N157" s="1330" t="s">
        <v>17</v>
      </c>
      <c r="O157" s="1330" t="s">
        <v>26</v>
      </c>
      <c r="P157" s="1337">
        <v>1024.77</v>
      </c>
      <c r="Q157" s="1338">
        <f t="shared" si="31"/>
        <v>34780.693799999994</v>
      </c>
    </row>
    <row r="158" spans="1:19" ht="45" customHeight="1" x14ac:dyDescent="0.3">
      <c r="A158" s="1339" t="s">
        <v>20</v>
      </c>
      <c r="B158" s="1339" t="s">
        <v>400</v>
      </c>
      <c r="C158" s="1339" t="s">
        <v>22</v>
      </c>
      <c r="D158" s="1339" t="s">
        <v>401</v>
      </c>
      <c r="E158" s="1339" t="s">
        <v>402</v>
      </c>
      <c r="F158" s="1340">
        <f t="shared" si="28"/>
        <v>456.39</v>
      </c>
      <c r="G158" s="1339" t="s">
        <v>25</v>
      </c>
      <c r="H158" s="1341">
        <v>69.459999999999994</v>
      </c>
      <c r="I158" s="1342">
        <v>69.459999999999994</v>
      </c>
      <c r="J158" s="1343">
        <v>0.2223</v>
      </c>
      <c r="K158" s="1344">
        <f t="shared" si="29"/>
        <v>84.900957999999989</v>
      </c>
      <c r="L158" s="1345">
        <f t="shared" si="30"/>
        <v>38747.51</v>
      </c>
      <c r="M158" s="1339" t="s">
        <v>18</v>
      </c>
      <c r="N158" s="1339" t="s">
        <v>17</v>
      </c>
      <c r="O158" s="1339" t="s">
        <v>26</v>
      </c>
      <c r="P158" s="1346">
        <v>456.39</v>
      </c>
      <c r="Q158" s="1347">
        <f t="shared" si="31"/>
        <v>38747.510999999999</v>
      </c>
    </row>
    <row r="159" spans="1:19" ht="45" customHeight="1" x14ac:dyDescent="0.3">
      <c r="A159" s="1348" t="s">
        <v>20</v>
      </c>
      <c r="B159" s="1348" t="s">
        <v>403</v>
      </c>
      <c r="C159" s="1348" t="s">
        <v>35</v>
      </c>
      <c r="D159" s="1348" t="s">
        <v>404</v>
      </c>
      <c r="E159" s="1348" t="s">
        <v>405</v>
      </c>
      <c r="F159" s="1349">
        <f t="shared" si="28"/>
        <v>94</v>
      </c>
      <c r="G159" s="1348" t="s">
        <v>25</v>
      </c>
      <c r="H159" s="1350">
        <v>62.32</v>
      </c>
      <c r="I159" s="1351">
        <v>62.32</v>
      </c>
      <c r="J159" s="1352">
        <v>0.2223</v>
      </c>
      <c r="K159" s="1353">
        <f t="shared" si="29"/>
        <v>76.173736000000005</v>
      </c>
      <c r="L159" s="1354">
        <f t="shared" si="30"/>
        <v>7159.98</v>
      </c>
      <c r="M159" s="1348" t="s">
        <v>18</v>
      </c>
      <c r="N159" s="1348" t="s">
        <v>17</v>
      </c>
      <c r="O159" s="1348" t="s">
        <v>26</v>
      </c>
      <c r="P159" s="1355">
        <v>94</v>
      </c>
      <c r="Q159" s="1356">
        <f t="shared" si="31"/>
        <v>7159.9800000000005</v>
      </c>
    </row>
    <row r="160" spans="1:19" ht="45" customHeight="1" x14ac:dyDescent="0.3">
      <c r="A160" s="1357" t="s">
        <v>20</v>
      </c>
      <c r="B160" s="1357" t="s">
        <v>406</v>
      </c>
      <c r="C160" s="1357" t="s">
        <v>35</v>
      </c>
      <c r="D160" s="1357" t="s">
        <v>407</v>
      </c>
      <c r="E160" s="1357" t="s">
        <v>408</v>
      </c>
      <c r="F160" s="1358">
        <f t="shared" si="28"/>
        <v>4.5999999999999996</v>
      </c>
      <c r="G160" s="1357" t="s">
        <v>25</v>
      </c>
      <c r="H160" s="1359">
        <v>62.32</v>
      </c>
      <c r="I160" s="1360">
        <v>62.32</v>
      </c>
      <c r="J160" s="1361">
        <v>0.2223</v>
      </c>
      <c r="K160" s="1362">
        <f t="shared" si="29"/>
        <v>76.173736000000005</v>
      </c>
      <c r="L160" s="1363">
        <f t="shared" si="30"/>
        <v>350.38</v>
      </c>
      <c r="M160" s="1357" t="s">
        <v>18</v>
      </c>
      <c r="N160" s="1357" t="s">
        <v>17</v>
      </c>
      <c r="O160" s="1357" t="s">
        <v>26</v>
      </c>
      <c r="P160" s="1364">
        <v>4.5999999999999996</v>
      </c>
      <c r="Q160" s="1365">
        <f t="shared" si="31"/>
        <v>350.38200000000001</v>
      </c>
    </row>
    <row r="161" spans="1:19" ht="45" customHeight="1" x14ac:dyDescent="0.3">
      <c r="A161" s="1366" t="s">
        <v>20</v>
      </c>
      <c r="B161" s="1366" t="s">
        <v>409</v>
      </c>
      <c r="C161" s="1366" t="s">
        <v>35</v>
      </c>
      <c r="D161" s="1366" t="s">
        <v>410</v>
      </c>
      <c r="E161" s="1366" t="s">
        <v>411</v>
      </c>
      <c r="F161" s="1367">
        <f t="shared" si="28"/>
        <v>9.7100000000000009</v>
      </c>
      <c r="G161" s="1366" t="s">
        <v>25</v>
      </c>
      <c r="H161" s="1368">
        <v>62.32</v>
      </c>
      <c r="I161" s="1369">
        <v>62.32</v>
      </c>
      <c r="J161" s="1370">
        <v>0.2223</v>
      </c>
      <c r="K161" s="1371">
        <f t="shared" si="29"/>
        <v>76.173736000000005</v>
      </c>
      <c r="L161" s="1372">
        <f t="shared" si="30"/>
        <v>739.61</v>
      </c>
      <c r="M161" s="1366" t="s">
        <v>18</v>
      </c>
      <c r="N161" s="1366" t="s">
        <v>17</v>
      </c>
      <c r="O161" s="1366" t="s">
        <v>26</v>
      </c>
      <c r="P161" s="1373">
        <v>9.7100000000000009</v>
      </c>
      <c r="Q161" s="1374">
        <f t="shared" si="31"/>
        <v>739.61070000000007</v>
      </c>
    </row>
    <row r="162" spans="1:19" ht="45" customHeight="1" x14ac:dyDescent="0.3">
      <c r="A162" s="1375" t="s">
        <v>20</v>
      </c>
      <c r="B162" s="1375" t="s">
        <v>412</v>
      </c>
      <c r="C162" s="1375" t="s">
        <v>35</v>
      </c>
      <c r="D162" s="1375" t="s">
        <v>413</v>
      </c>
      <c r="E162" s="1375" t="s">
        <v>414</v>
      </c>
      <c r="F162" s="1376">
        <f t="shared" si="28"/>
        <v>4.92</v>
      </c>
      <c r="G162" s="1375" t="s">
        <v>25</v>
      </c>
      <c r="H162" s="1377">
        <v>62.32</v>
      </c>
      <c r="I162" s="1378">
        <v>62.32</v>
      </c>
      <c r="J162" s="1379">
        <v>0.2223</v>
      </c>
      <c r="K162" s="1380">
        <f t="shared" si="29"/>
        <v>76.173736000000005</v>
      </c>
      <c r="L162" s="1381">
        <f t="shared" si="30"/>
        <v>374.76</v>
      </c>
      <c r="M162" s="1375" t="s">
        <v>18</v>
      </c>
      <c r="N162" s="1375" t="s">
        <v>17</v>
      </c>
      <c r="O162" s="1375" t="s">
        <v>26</v>
      </c>
      <c r="P162" s="1382">
        <v>4.92</v>
      </c>
      <c r="Q162" s="1383">
        <f t="shared" si="31"/>
        <v>374.75639999999999</v>
      </c>
    </row>
    <row r="163" spans="1:19" ht="45" customHeight="1" x14ac:dyDescent="0.3">
      <c r="A163" s="1384" t="s">
        <v>20</v>
      </c>
      <c r="B163" s="1384" t="s">
        <v>415</v>
      </c>
      <c r="C163" s="1384" t="s">
        <v>35</v>
      </c>
      <c r="D163" s="1384" t="s">
        <v>416</v>
      </c>
      <c r="E163" s="1384" t="s">
        <v>417</v>
      </c>
      <c r="F163" s="1385">
        <f t="shared" si="28"/>
        <v>127.2</v>
      </c>
      <c r="G163" s="1384" t="s">
        <v>41</v>
      </c>
      <c r="H163" s="1386">
        <v>37.270000000000003</v>
      </c>
      <c r="I163" s="1387">
        <v>37.270000000000003</v>
      </c>
      <c r="J163" s="1388">
        <v>0.2223</v>
      </c>
      <c r="K163" s="1389">
        <f t="shared" si="29"/>
        <v>45.555121</v>
      </c>
      <c r="L163" s="1390">
        <f t="shared" si="30"/>
        <v>5795.23</v>
      </c>
      <c r="M163" s="1384" t="s">
        <v>18</v>
      </c>
      <c r="N163" s="1384" t="s">
        <v>17</v>
      </c>
      <c r="O163" s="1384" t="s">
        <v>26</v>
      </c>
      <c r="P163" s="1391">
        <v>127.2</v>
      </c>
      <c r="Q163" s="1392">
        <f t="shared" si="31"/>
        <v>5795.232</v>
      </c>
    </row>
    <row r="164" spans="1:19" ht="45" customHeight="1" x14ac:dyDescent="0.3">
      <c r="A164" s="1393" t="s">
        <v>20</v>
      </c>
      <c r="B164" s="1393" t="s">
        <v>418</v>
      </c>
      <c r="C164" s="1393" t="s">
        <v>22</v>
      </c>
      <c r="D164" s="1393" t="s">
        <v>419</v>
      </c>
      <c r="E164" s="1393" t="s">
        <v>420</v>
      </c>
      <c r="F164" s="1394">
        <f t="shared" si="28"/>
        <v>438.37</v>
      </c>
      <c r="G164" s="1393" t="s">
        <v>25</v>
      </c>
      <c r="H164" s="1395">
        <v>70.06</v>
      </c>
      <c r="I164" s="1396">
        <v>70.06</v>
      </c>
      <c r="J164" s="1397">
        <v>0.2223</v>
      </c>
      <c r="K164" s="1398">
        <f t="shared" si="29"/>
        <v>85.634338</v>
      </c>
      <c r="L164" s="1399">
        <f t="shared" si="30"/>
        <v>37537.620000000003</v>
      </c>
      <c r="M164" s="1393" t="s">
        <v>18</v>
      </c>
      <c r="N164" s="1393" t="s">
        <v>17</v>
      </c>
      <c r="O164" s="1393" t="s">
        <v>26</v>
      </c>
      <c r="P164" s="1400">
        <v>438.37</v>
      </c>
      <c r="Q164" s="1401">
        <f t="shared" si="31"/>
        <v>37537.623099999997</v>
      </c>
    </row>
    <row r="165" spans="1:19" ht="45" customHeight="1" x14ac:dyDescent="0.3">
      <c r="A165" s="1402" t="s">
        <v>20</v>
      </c>
      <c r="B165" s="1402" t="s">
        <v>421</v>
      </c>
      <c r="C165" s="1402" t="s">
        <v>35</v>
      </c>
      <c r="D165" s="1402" t="s">
        <v>422</v>
      </c>
      <c r="E165" s="1402" t="s">
        <v>423</v>
      </c>
      <c r="F165" s="1403">
        <f t="shared" si="28"/>
        <v>259.43</v>
      </c>
      <c r="G165" s="1402" t="s">
        <v>25</v>
      </c>
      <c r="H165" s="1404">
        <v>107.57</v>
      </c>
      <c r="I165" s="1405">
        <v>107.57</v>
      </c>
      <c r="J165" s="1406">
        <v>0.2223</v>
      </c>
      <c r="K165" s="1407">
        <f t="shared" si="29"/>
        <v>131.482811</v>
      </c>
      <c r="L165" s="1408">
        <f t="shared" si="30"/>
        <v>34109.86</v>
      </c>
      <c r="M165" s="1402" t="s">
        <v>18</v>
      </c>
      <c r="N165" s="1402" t="s">
        <v>17</v>
      </c>
      <c r="O165" s="1402" t="s">
        <v>26</v>
      </c>
      <c r="P165" s="1409">
        <v>259.43</v>
      </c>
      <c r="Q165" s="1410">
        <f t="shared" si="31"/>
        <v>34109.856399999997</v>
      </c>
    </row>
    <row r="166" spans="1:19" ht="45" customHeight="1" x14ac:dyDescent="0.3">
      <c r="A166" s="1411" t="s">
        <v>20</v>
      </c>
      <c r="B166" s="1411" t="s">
        <v>424</v>
      </c>
      <c r="C166" s="1411" t="s">
        <v>22</v>
      </c>
      <c r="D166" s="1411" t="s">
        <v>389</v>
      </c>
      <c r="E166" s="1411" t="s">
        <v>390</v>
      </c>
      <c r="F166" s="1412">
        <f t="shared" si="28"/>
        <v>98.05</v>
      </c>
      <c r="G166" s="1411" t="s">
        <v>25</v>
      </c>
      <c r="H166" s="1413">
        <v>4.9800000000000004</v>
      </c>
      <c r="I166" s="1414">
        <v>4.9800000000000004</v>
      </c>
      <c r="J166" s="1415">
        <v>0.2223</v>
      </c>
      <c r="K166" s="1416">
        <f t="shared" si="29"/>
        <v>6.0870540000000002</v>
      </c>
      <c r="L166" s="1417">
        <f t="shared" si="30"/>
        <v>597.12</v>
      </c>
      <c r="M166" s="1411" t="s">
        <v>18</v>
      </c>
      <c r="N166" s="1411" t="s">
        <v>17</v>
      </c>
      <c r="O166" s="1411" t="s">
        <v>26</v>
      </c>
      <c r="P166" s="1418">
        <v>98.05</v>
      </c>
      <c r="Q166" s="1419">
        <f t="shared" si="31"/>
        <v>597.12450000000001</v>
      </c>
    </row>
    <row r="167" spans="1:19" ht="45" customHeight="1" x14ac:dyDescent="0.3">
      <c r="A167" s="1420" t="s">
        <v>20</v>
      </c>
      <c r="B167" s="1420" t="s">
        <v>425</v>
      </c>
      <c r="C167" s="1420" t="s">
        <v>22</v>
      </c>
      <c r="D167" s="1420" t="s">
        <v>395</v>
      </c>
      <c r="E167" s="1420" t="s">
        <v>396</v>
      </c>
      <c r="F167" s="1421">
        <f t="shared" si="28"/>
        <v>98.05</v>
      </c>
      <c r="G167" s="1420" t="s">
        <v>25</v>
      </c>
      <c r="H167" s="1422">
        <v>43.61</v>
      </c>
      <c r="I167" s="1423">
        <v>43.61</v>
      </c>
      <c r="J167" s="1424">
        <v>0.2223</v>
      </c>
      <c r="K167" s="1425">
        <f t="shared" si="29"/>
        <v>53.304502999999997</v>
      </c>
      <c r="L167" s="1426">
        <f t="shared" si="30"/>
        <v>5226.07</v>
      </c>
      <c r="M167" s="1420" t="s">
        <v>18</v>
      </c>
      <c r="N167" s="1420" t="s">
        <v>17</v>
      </c>
      <c r="O167" s="1420" t="s">
        <v>26</v>
      </c>
      <c r="P167" s="1427">
        <v>98.05</v>
      </c>
      <c r="Q167" s="1428">
        <f t="shared" si="31"/>
        <v>5226.0649999999996</v>
      </c>
    </row>
    <row r="168" spans="1:19" ht="45" customHeight="1" x14ac:dyDescent="0.3">
      <c r="A168" s="1429" t="s">
        <v>16</v>
      </c>
      <c r="B168" s="1429" t="s">
        <v>426</v>
      </c>
      <c r="C168" s="1429" t="s">
        <v>18</v>
      </c>
      <c r="D168" s="1429" t="s">
        <v>18</v>
      </c>
      <c r="E168" s="1429" t="s">
        <v>427</v>
      </c>
      <c r="F168" s="1429" t="s">
        <v>18</v>
      </c>
      <c r="G168" s="1429" t="s">
        <v>18</v>
      </c>
      <c r="H168" s="1429" t="s">
        <v>18</v>
      </c>
      <c r="I168" s="1429" t="s">
        <v>18</v>
      </c>
      <c r="J168" s="1429" t="s">
        <v>18</v>
      </c>
      <c r="K168" s="1429" t="s">
        <v>18</v>
      </c>
      <c r="L168" s="1430">
        <f>ROUND(L169,2)+ROUND(L170,2)+ROUND(L171,2)+ROUND(L172,2)+ROUND(L173,2)+ROUND(L174,2)+ROUND(L175,2)+ROUND(L176,2)+ROUND(L177,2)+ROUND(L178,2)+ROUND(L179,2)+ROUND(L180,2)+ROUND(L181,2)+ROUND(L182,2)+ROUND(L183,2)+ROUND(L184,2)+ROUND(L185,2)+ROUND(L186,2)+ROUND(L187,2)</f>
        <v>187027.10000000003</v>
      </c>
      <c r="M168" s="1429" t="s">
        <v>18</v>
      </c>
      <c r="N168" s="1429" t="s">
        <v>18</v>
      </c>
      <c r="O168" s="1429" t="s">
        <v>18</v>
      </c>
      <c r="P168" s="1429" t="s">
        <v>18</v>
      </c>
      <c r="Q168" s="1429" t="s">
        <v>18</v>
      </c>
      <c r="R168" s="10" t="s">
        <v>18</v>
      </c>
      <c r="S168" s="10" t="s">
        <v>18</v>
      </c>
    </row>
    <row r="169" spans="1:19" ht="45" customHeight="1" x14ac:dyDescent="0.3">
      <c r="A169" s="1431" t="s">
        <v>20</v>
      </c>
      <c r="B169" s="1431" t="s">
        <v>428</v>
      </c>
      <c r="C169" s="1431" t="s">
        <v>35</v>
      </c>
      <c r="D169" s="1431" t="s">
        <v>429</v>
      </c>
      <c r="E169" s="1431" t="s">
        <v>430</v>
      </c>
      <c r="F169" s="1432">
        <f t="shared" ref="F169:F187" si="32">P169</f>
        <v>282.92</v>
      </c>
      <c r="G169" s="1431" t="s">
        <v>25</v>
      </c>
      <c r="H169" s="1433">
        <v>40.33</v>
      </c>
      <c r="I169" s="1434">
        <v>40.33</v>
      </c>
      <c r="J169" s="1435">
        <v>0.2223</v>
      </c>
      <c r="K169" s="1436">
        <f t="shared" ref="K169:K187" si="33">ROUND(I169,2)+(ROUND(I169,2)*J169)</f>
        <v>49.295358999999998</v>
      </c>
      <c r="L169" s="1437">
        <f t="shared" ref="L169:L187" si="34">ROUND(Q169,2)</f>
        <v>13947.96</v>
      </c>
      <c r="M169" s="1431" t="s">
        <v>18</v>
      </c>
      <c r="N169" s="1431" t="s">
        <v>17</v>
      </c>
      <c r="O169" s="1431" t="s">
        <v>26</v>
      </c>
      <c r="P169" s="1438">
        <v>282.92</v>
      </c>
      <c r="Q169" s="1439">
        <f t="shared" ref="Q169:Q187" si="35">ROUND(K169,2)*P169</f>
        <v>13947.956</v>
      </c>
    </row>
    <row r="170" spans="1:19" ht="45" customHeight="1" x14ac:dyDescent="0.3">
      <c r="A170" s="1440" t="s">
        <v>20</v>
      </c>
      <c r="B170" s="1440" t="s">
        <v>431</v>
      </c>
      <c r="C170" s="1440" t="s">
        <v>22</v>
      </c>
      <c r="D170" s="1440" t="s">
        <v>432</v>
      </c>
      <c r="E170" s="1440" t="s">
        <v>433</v>
      </c>
      <c r="F170" s="1441">
        <f t="shared" si="32"/>
        <v>375.34</v>
      </c>
      <c r="G170" s="1440" t="s">
        <v>25</v>
      </c>
      <c r="H170" s="1442">
        <v>47.4</v>
      </c>
      <c r="I170" s="1443">
        <v>47.4</v>
      </c>
      <c r="J170" s="1444">
        <v>0.2223</v>
      </c>
      <c r="K170" s="1445">
        <f t="shared" si="33"/>
        <v>57.937019999999997</v>
      </c>
      <c r="L170" s="1446">
        <f t="shared" si="34"/>
        <v>21747.200000000001</v>
      </c>
      <c r="M170" s="1440" t="s">
        <v>18</v>
      </c>
      <c r="N170" s="1440" t="s">
        <v>17</v>
      </c>
      <c r="O170" s="1440" t="s">
        <v>26</v>
      </c>
      <c r="P170" s="1447">
        <v>375.34</v>
      </c>
      <c r="Q170" s="1448">
        <f t="shared" si="35"/>
        <v>21747.199599999996</v>
      </c>
    </row>
    <row r="171" spans="1:19" ht="45" customHeight="1" x14ac:dyDescent="0.3">
      <c r="A171" s="1449" t="s">
        <v>20</v>
      </c>
      <c r="B171" s="1449" t="s">
        <v>434</v>
      </c>
      <c r="C171" s="1449" t="s">
        <v>22</v>
      </c>
      <c r="D171" s="1449" t="s">
        <v>435</v>
      </c>
      <c r="E171" s="1449" t="s">
        <v>436</v>
      </c>
      <c r="F171" s="1450">
        <f t="shared" si="32"/>
        <v>125.46</v>
      </c>
      <c r="G171" s="1449" t="s">
        <v>25</v>
      </c>
      <c r="H171" s="1451">
        <v>50.67</v>
      </c>
      <c r="I171" s="1452">
        <v>50.67</v>
      </c>
      <c r="J171" s="1453">
        <v>0.2223</v>
      </c>
      <c r="K171" s="1454">
        <f t="shared" si="33"/>
        <v>61.933941000000004</v>
      </c>
      <c r="L171" s="1455">
        <f t="shared" si="34"/>
        <v>7769.74</v>
      </c>
      <c r="M171" s="1449" t="s">
        <v>18</v>
      </c>
      <c r="N171" s="1449" t="s">
        <v>17</v>
      </c>
      <c r="O171" s="1449" t="s">
        <v>26</v>
      </c>
      <c r="P171" s="1456">
        <v>125.46</v>
      </c>
      <c r="Q171" s="1457">
        <f t="shared" si="35"/>
        <v>7769.7377999999999</v>
      </c>
    </row>
    <row r="172" spans="1:19" ht="45" customHeight="1" x14ac:dyDescent="0.3">
      <c r="A172" s="1458" t="s">
        <v>20</v>
      </c>
      <c r="B172" s="1458" t="s">
        <v>437</v>
      </c>
      <c r="C172" s="1458" t="s">
        <v>22</v>
      </c>
      <c r="D172" s="1458" t="s">
        <v>438</v>
      </c>
      <c r="E172" s="1458" t="s">
        <v>439</v>
      </c>
      <c r="F172" s="1459">
        <f t="shared" si="32"/>
        <v>42.9</v>
      </c>
      <c r="G172" s="1458" t="s">
        <v>25</v>
      </c>
      <c r="H172" s="1460">
        <v>67.09</v>
      </c>
      <c r="I172" s="1461">
        <v>67.09</v>
      </c>
      <c r="J172" s="1462">
        <v>0.2223</v>
      </c>
      <c r="K172" s="1463">
        <f t="shared" si="33"/>
        <v>82.004107000000005</v>
      </c>
      <c r="L172" s="1464">
        <f t="shared" si="34"/>
        <v>3517.8</v>
      </c>
      <c r="M172" s="1458" t="s">
        <v>18</v>
      </c>
      <c r="N172" s="1458" t="s">
        <v>17</v>
      </c>
      <c r="O172" s="1458" t="s">
        <v>26</v>
      </c>
      <c r="P172" s="1465">
        <v>42.9</v>
      </c>
      <c r="Q172" s="1466">
        <f t="shared" si="35"/>
        <v>3517.7999999999997</v>
      </c>
    </row>
    <row r="173" spans="1:19" ht="45" customHeight="1" x14ac:dyDescent="0.3">
      <c r="A173" s="1467" t="s">
        <v>20</v>
      </c>
      <c r="B173" s="1467" t="s">
        <v>440</v>
      </c>
      <c r="C173" s="1467" t="s">
        <v>22</v>
      </c>
      <c r="D173" s="1467" t="s">
        <v>441</v>
      </c>
      <c r="E173" s="1467" t="s">
        <v>442</v>
      </c>
      <c r="F173" s="1468">
        <f t="shared" si="32"/>
        <v>148.94999999999999</v>
      </c>
      <c r="G173" s="1467" t="s">
        <v>25</v>
      </c>
      <c r="H173" s="1469">
        <v>56.63</v>
      </c>
      <c r="I173" s="1470">
        <v>56.63</v>
      </c>
      <c r="J173" s="1471">
        <v>0.2223</v>
      </c>
      <c r="K173" s="1472">
        <f t="shared" si="33"/>
        <v>69.218849000000006</v>
      </c>
      <c r="L173" s="1473">
        <f t="shared" si="34"/>
        <v>10310.32</v>
      </c>
      <c r="M173" s="1467" t="s">
        <v>18</v>
      </c>
      <c r="N173" s="1467" t="s">
        <v>17</v>
      </c>
      <c r="O173" s="1467" t="s">
        <v>26</v>
      </c>
      <c r="P173" s="1474">
        <v>148.94999999999999</v>
      </c>
      <c r="Q173" s="1475">
        <f t="shared" si="35"/>
        <v>10310.319</v>
      </c>
    </row>
    <row r="174" spans="1:19" ht="45" customHeight="1" x14ac:dyDescent="0.3">
      <c r="A174" s="1476" t="s">
        <v>20</v>
      </c>
      <c r="B174" s="1476" t="s">
        <v>443</v>
      </c>
      <c r="C174" s="1476" t="s">
        <v>35</v>
      </c>
      <c r="D174" s="1476" t="s">
        <v>444</v>
      </c>
      <c r="E174" s="1476" t="s">
        <v>445</v>
      </c>
      <c r="F174" s="1477">
        <f t="shared" si="32"/>
        <v>216.53</v>
      </c>
      <c r="G174" s="1476" t="s">
        <v>25</v>
      </c>
      <c r="H174" s="1478">
        <v>269.57</v>
      </c>
      <c r="I174" s="1479">
        <v>269.57</v>
      </c>
      <c r="J174" s="1480">
        <v>0.2223</v>
      </c>
      <c r="K174" s="1481">
        <f t="shared" si="33"/>
        <v>329.49541099999999</v>
      </c>
      <c r="L174" s="1482">
        <f t="shared" si="34"/>
        <v>71346.64</v>
      </c>
      <c r="M174" s="1476" t="s">
        <v>18</v>
      </c>
      <c r="N174" s="1476" t="s">
        <v>17</v>
      </c>
      <c r="O174" s="1476" t="s">
        <v>26</v>
      </c>
      <c r="P174" s="1483">
        <v>216.53</v>
      </c>
      <c r="Q174" s="1484">
        <f t="shared" si="35"/>
        <v>71346.634999999995</v>
      </c>
    </row>
    <row r="175" spans="1:19" ht="45" customHeight="1" x14ac:dyDescent="0.3">
      <c r="A175" s="1485" t="s">
        <v>20</v>
      </c>
      <c r="B175" s="1485" t="s">
        <v>446</v>
      </c>
      <c r="C175" s="1485" t="s">
        <v>35</v>
      </c>
      <c r="D175" s="1485" t="s">
        <v>447</v>
      </c>
      <c r="E175" s="1485" t="s">
        <v>448</v>
      </c>
      <c r="F175" s="1486">
        <f t="shared" si="32"/>
        <v>216.53</v>
      </c>
      <c r="G175" s="1485" t="s">
        <v>25</v>
      </c>
      <c r="H175" s="1487">
        <v>6.18</v>
      </c>
      <c r="I175" s="1488">
        <v>6.18</v>
      </c>
      <c r="J175" s="1489">
        <v>0.2223</v>
      </c>
      <c r="K175" s="1490">
        <f t="shared" si="33"/>
        <v>7.5538139999999991</v>
      </c>
      <c r="L175" s="1491">
        <f t="shared" si="34"/>
        <v>1634.8</v>
      </c>
      <c r="M175" s="1485" t="s">
        <v>18</v>
      </c>
      <c r="N175" s="1485" t="s">
        <v>17</v>
      </c>
      <c r="O175" s="1485" t="s">
        <v>26</v>
      </c>
      <c r="P175" s="1492">
        <v>216.53</v>
      </c>
      <c r="Q175" s="1493">
        <f t="shared" si="35"/>
        <v>1634.8015</v>
      </c>
    </row>
    <row r="176" spans="1:19" ht="45" customHeight="1" x14ac:dyDescent="0.3">
      <c r="A176" s="1494" t="s">
        <v>20</v>
      </c>
      <c r="B176" s="1494" t="s">
        <v>449</v>
      </c>
      <c r="C176" s="1494" t="s">
        <v>22</v>
      </c>
      <c r="D176" s="1494" t="s">
        <v>450</v>
      </c>
      <c r="E176" s="1494" t="s">
        <v>451</v>
      </c>
      <c r="F176" s="1495">
        <f t="shared" si="32"/>
        <v>68</v>
      </c>
      <c r="G176" s="1494" t="s">
        <v>41</v>
      </c>
      <c r="H176" s="1496">
        <v>12.42</v>
      </c>
      <c r="I176" s="1497">
        <v>12.42</v>
      </c>
      <c r="J176" s="1498">
        <v>0.2223</v>
      </c>
      <c r="K176" s="1499">
        <f t="shared" si="33"/>
        <v>15.180966</v>
      </c>
      <c r="L176" s="1500">
        <f t="shared" si="34"/>
        <v>1032.24</v>
      </c>
      <c r="M176" s="1494" t="s">
        <v>18</v>
      </c>
      <c r="N176" s="1494" t="s">
        <v>17</v>
      </c>
      <c r="O176" s="1494" t="s">
        <v>26</v>
      </c>
      <c r="P176" s="1501">
        <v>68</v>
      </c>
      <c r="Q176" s="1502">
        <f t="shared" si="35"/>
        <v>1032.24</v>
      </c>
    </row>
    <row r="177" spans="1:19" ht="45" customHeight="1" x14ac:dyDescent="0.3">
      <c r="A177" s="1503" t="s">
        <v>20</v>
      </c>
      <c r="B177" s="1503" t="s">
        <v>452</v>
      </c>
      <c r="C177" s="1503" t="s">
        <v>22</v>
      </c>
      <c r="D177" s="1503" t="s">
        <v>453</v>
      </c>
      <c r="E177" s="1503" t="s">
        <v>454</v>
      </c>
      <c r="F177" s="1504">
        <f t="shared" si="32"/>
        <v>127.2</v>
      </c>
      <c r="G177" s="1503" t="s">
        <v>41</v>
      </c>
      <c r="H177" s="1505">
        <v>69.02</v>
      </c>
      <c r="I177" s="1506">
        <v>69.02</v>
      </c>
      <c r="J177" s="1507">
        <v>0.2223</v>
      </c>
      <c r="K177" s="1508">
        <f t="shared" si="33"/>
        <v>84.363146</v>
      </c>
      <c r="L177" s="1509">
        <f t="shared" si="34"/>
        <v>10730.59</v>
      </c>
      <c r="M177" s="1503" t="s">
        <v>18</v>
      </c>
      <c r="N177" s="1503" t="s">
        <v>17</v>
      </c>
      <c r="O177" s="1503" t="s">
        <v>26</v>
      </c>
      <c r="P177" s="1510">
        <v>127.2</v>
      </c>
      <c r="Q177" s="1511">
        <f t="shared" si="35"/>
        <v>10730.592000000001</v>
      </c>
    </row>
    <row r="178" spans="1:19" ht="45" customHeight="1" x14ac:dyDescent="0.3">
      <c r="A178" s="1512" t="s">
        <v>20</v>
      </c>
      <c r="B178" s="1512" t="s">
        <v>455</v>
      </c>
      <c r="C178" s="1512" t="s">
        <v>22</v>
      </c>
      <c r="D178" s="1512" t="s">
        <v>456</v>
      </c>
      <c r="E178" s="1512" t="s">
        <v>457</v>
      </c>
      <c r="F178" s="1513">
        <f t="shared" si="32"/>
        <v>53.45</v>
      </c>
      <c r="G178" s="1512" t="s">
        <v>41</v>
      </c>
      <c r="H178" s="1514">
        <v>132.81</v>
      </c>
      <c r="I178" s="1515">
        <v>132.81</v>
      </c>
      <c r="J178" s="1516">
        <v>0.2223</v>
      </c>
      <c r="K178" s="1517">
        <f t="shared" si="33"/>
        <v>162.333663</v>
      </c>
      <c r="L178" s="1518">
        <f t="shared" si="34"/>
        <v>8676.5400000000009</v>
      </c>
      <c r="M178" s="1512" t="s">
        <v>18</v>
      </c>
      <c r="N178" s="1512" t="s">
        <v>17</v>
      </c>
      <c r="O178" s="1512" t="s">
        <v>26</v>
      </c>
      <c r="P178" s="1519">
        <v>53.45</v>
      </c>
      <c r="Q178" s="1520">
        <f t="shared" si="35"/>
        <v>8676.5385000000006</v>
      </c>
    </row>
    <row r="179" spans="1:19" ht="45" customHeight="1" x14ac:dyDescent="0.3">
      <c r="A179" s="1521" t="s">
        <v>20</v>
      </c>
      <c r="B179" s="1521" t="s">
        <v>458</v>
      </c>
      <c r="C179" s="1521" t="s">
        <v>35</v>
      </c>
      <c r="D179" s="1521" t="s">
        <v>459</v>
      </c>
      <c r="E179" s="1521" t="s">
        <v>460</v>
      </c>
      <c r="F179" s="1522">
        <f t="shared" si="32"/>
        <v>1.75</v>
      </c>
      <c r="G179" s="1521" t="s">
        <v>41</v>
      </c>
      <c r="H179" s="1523">
        <v>132.81</v>
      </c>
      <c r="I179" s="1524">
        <v>132.81</v>
      </c>
      <c r="J179" s="1525">
        <v>0.2223</v>
      </c>
      <c r="K179" s="1526">
        <f t="shared" si="33"/>
        <v>162.333663</v>
      </c>
      <c r="L179" s="1527">
        <f t="shared" si="34"/>
        <v>284.08</v>
      </c>
      <c r="M179" s="1521" t="s">
        <v>18</v>
      </c>
      <c r="N179" s="1521" t="s">
        <v>17</v>
      </c>
      <c r="O179" s="1521" t="s">
        <v>26</v>
      </c>
      <c r="P179" s="1528">
        <v>1.75</v>
      </c>
      <c r="Q179" s="1529">
        <f t="shared" si="35"/>
        <v>284.07750000000004</v>
      </c>
    </row>
    <row r="180" spans="1:19" ht="45" customHeight="1" x14ac:dyDescent="0.3">
      <c r="A180" s="1530" t="s">
        <v>20</v>
      </c>
      <c r="B180" s="1530" t="s">
        <v>461</v>
      </c>
      <c r="C180" s="1530" t="s">
        <v>22</v>
      </c>
      <c r="D180" s="1530" t="s">
        <v>462</v>
      </c>
      <c r="E180" s="1530" t="s">
        <v>463</v>
      </c>
      <c r="F180" s="1531">
        <f t="shared" si="32"/>
        <v>37.42</v>
      </c>
      <c r="G180" s="1530" t="s">
        <v>25</v>
      </c>
      <c r="H180" s="1532">
        <v>69.55</v>
      </c>
      <c r="I180" s="1533">
        <v>69.55</v>
      </c>
      <c r="J180" s="1534">
        <v>0.2223</v>
      </c>
      <c r="K180" s="1535">
        <f t="shared" si="33"/>
        <v>85.010964999999999</v>
      </c>
      <c r="L180" s="1536">
        <f t="shared" si="34"/>
        <v>3181.07</v>
      </c>
      <c r="M180" s="1530" t="s">
        <v>18</v>
      </c>
      <c r="N180" s="1530" t="s">
        <v>17</v>
      </c>
      <c r="O180" s="1530" t="s">
        <v>26</v>
      </c>
      <c r="P180" s="1537">
        <v>37.42</v>
      </c>
      <c r="Q180" s="1538">
        <f t="shared" si="35"/>
        <v>3181.0742000000005</v>
      </c>
    </row>
    <row r="181" spans="1:19" ht="45" customHeight="1" x14ac:dyDescent="0.3">
      <c r="A181" s="1539" t="s">
        <v>20</v>
      </c>
      <c r="B181" s="1539" t="s">
        <v>464</v>
      </c>
      <c r="C181" s="1539" t="s">
        <v>22</v>
      </c>
      <c r="D181" s="1539" t="s">
        <v>465</v>
      </c>
      <c r="E181" s="1539" t="s">
        <v>466</v>
      </c>
      <c r="F181" s="1540">
        <f t="shared" si="32"/>
        <v>254.8</v>
      </c>
      <c r="G181" s="1539" t="s">
        <v>25</v>
      </c>
      <c r="H181" s="1541">
        <v>44.82</v>
      </c>
      <c r="I181" s="1542">
        <v>44.82</v>
      </c>
      <c r="J181" s="1543">
        <v>0.2223</v>
      </c>
      <c r="K181" s="1544">
        <f t="shared" si="33"/>
        <v>54.783485999999996</v>
      </c>
      <c r="L181" s="1545">
        <f t="shared" si="34"/>
        <v>13957.94</v>
      </c>
      <c r="M181" s="1539" t="s">
        <v>18</v>
      </c>
      <c r="N181" s="1539" t="s">
        <v>17</v>
      </c>
      <c r="O181" s="1539" t="s">
        <v>26</v>
      </c>
      <c r="P181" s="1546">
        <v>254.8</v>
      </c>
      <c r="Q181" s="1547">
        <f t="shared" si="35"/>
        <v>13957.944000000001</v>
      </c>
    </row>
    <row r="182" spans="1:19" ht="45" customHeight="1" x14ac:dyDescent="0.3">
      <c r="A182" s="1548" t="s">
        <v>20</v>
      </c>
      <c r="B182" s="1548" t="s">
        <v>467</v>
      </c>
      <c r="C182" s="1548" t="s">
        <v>22</v>
      </c>
      <c r="D182" s="1548" t="s">
        <v>468</v>
      </c>
      <c r="E182" s="1548" t="s">
        <v>469</v>
      </c>
      <c r="F182" s="1549">
        <f t="shared" si="32"/>
        <v>27.74</v>
      </c>
      <c r="G182" s="1548" t="s">
        <v>25</v>
      </c>
      <c r="H182" s="1550">
        <v>77.08</v>
      </c>
      <c r="I182" s="1551">
        <v>77.08</v>
      </c>
      <c r="J182" s="1552">
        <v>0.2223</v>
      </c>
      <c r="K182" s="1553">
        <f t="shared" si="33"/>
        <v>94.214883999999998</v>
      </c>
      <c r="L182" s="1554">
        <f t="shared" si="34"/>
        <v>2613.39</v>
      </c>
      <c r="M182" s="1548" t="s">
        <v>18</v>
      </c>
      <c r="N182" s="1548" t="s">
        <v>17</v>
      </c>
      <c r="O182" s="1548" t="s">
        <v>26</v>
      </c>
      <c r="P182" s="1555">
        <v>27.74</v>
      </c>
      <c r="Q182" s="1556">
        <f t="shared" si="35"/>
        <v>2613.3853999999997</v>
      </c>
    </row>
    <row r="183" spans="1:19" ht="45" customHeight="1" x14ac:dyDescent="0.3">
      <c r="A183" s="1557" t="s">
        <v>20</v>
      </c>
      <c r="B183" s="1557" t="s">
        <v>470</v>
      </c>
      <c r="C183" s="1557" t="s">
        <v>35</v>
      </c>
      <c r="D183" s="1557" t="s">
        <v>471</v>
      </c>
      <c r="E183" s="1557" t="s">
        <v>472</v>
      </c>
      <c r="F183" s="1558">
        <f t="shared" si="32"/>
        <v>4.88</v>
      </c>
      <c r="G183" s="1557" t="s">
        <v>25</v>
      </c>
      <c r="H183" s="1559">
        <v>190.78</v>
      </c>
      <c r="I183" s="1560">
        <v>190.78</v>
      </c>
      <c r="J183" s="1561">
        <v>0.2223</v>
      </c>
      <c r="K183" s="1562">
        <f t="shared" si="33"/>
        <v>233.190394</v>
      </c>
      <c r="L183" s="1563">
        <f t="shared" si="34"/>
        <v>1137.97</v>
      </c>
      <c r="M183" s="1557" t="s">
        <v>18</v>
      </c>
      <c r="N183" s="1557" t="s">
        <v>17</v>
      </c>
      <c r="O183" s="1557" t="s">
        <v>26</v>
      </c>
      <c r="P183" s="1564">
        <v>4.88</v>
      </c>
      <c r="Q183" s="1565">
        <f t="shared" si="35"/>
        <v>1137.9672</v>
      </c>
    </row>
    <row r="184" spans="1:19" ht="45" customHeight="1" x14ac:dyDescent="0.3">
      <c r="A184" s="1566" t="s">
        <v>20</v>
      </c>
      <c r="B184" s="1566" t="s">
        <v>473</v>
      </c>
      <c r="C184" s="1566" t="s">
        <v>35</v>
      </c>
      <c r="D184" s="1566" t="s">
        <v>474</v>
      </c>
      <c r="E184" s="1566" t="s">
        <v>475</v>
      </c>
      <c r="F184" s="1567">
        <f t="shared" si="32"/>
        <v>7.5</v>
      </c>
      <c r="G184" s="1566" t="s">
        <v>25</v>
      </c>
      <c r="H184" s="1568">
        <v>190.78</v>
      </c>
      <c r="I184" s="1569">
        <v>190.78</v>
      </c>
      <c r="J184" s="1570">
        <v>0.2223</v>
      </c>
      <c r="K184" s="1571">
        <f t="shared" si="33"/>
        <v>233.190394</v>
      </c>
      <c r="L184" s="1572">
        <f t="shared" si="34"/>
        <v>1748.93</v>
      </c>
      <c r="M184" s="1566" t="s">
        <v>18</v>
      </c>
      <c r="N184" s="1566" t="s">
        <v>17</v>
      </c>
      <c r="O184" s="1566" t="s">
        <v>26</v>
      </c>
      <c r="P184" s="1573">
        <v>7.5</v>
      </c>
      <c r="Q184" s="1574">
        <f t="shared" si="35"/>
        <v>1748.925</v>
      </c>
    </row>
    <row r="185" spans="1:19" ht="45" customHeight="1" x14ac:dyDescent="0.3">
      <c r="A185" s="1575" t="s">
        <v>20</v>
      </c>
      <c r="B185" s="1575" t="s">
        <v>476</v>
      </c>
      <c r="C185" s="1575" t="s">
        <v>35</v>
      </c>
      <c r="D185" s="1575" t="s">
        <v>477</v>
      </c>
      <c r="E185" s="1575" t="s">
        <v>478</v>
      </c>
      <c r="F185" s="1576">
        <f t="shared" si="32"/>
        <v>21.96</v>
      </c>
      <c r="G185" s="1575" t="s">
        <v>63</v>
      </c>
      <c r="H185" s="1577">
        <v>168.2</v>
      </c>
      <c r="I185" s="1578">
        <v>168.2</v>
      </c>
      <c r="J185" s="1579">
        <v>0.2223</v>
      </c>
      <c r="K185" s="1580">
        <f t="shared" si="33"/>
        <v>205.59085999999999</v>
      </c>
      <c r="L185" s="1581">
        <f t="shared" si="34"/>
        <v>4514.76</v>
      </c>
      <c r="M185" s="1575" t="s">
        <v>18</v>
      </c>
      <c r="N185" s="1575" t="s">
        <v>17</v>
      </c>
      <c r="O185" s="1575" t="s">
        <v>26</v>
      </c>
      <c r="P185" s="1582">
        <v>21.96</v>
      </c>
      <c r="Q185" s="1583">
        <f t="shared" si="35"/>
        <v>4514.7564000000002</v>
      </c>
    </row>
    <row r="186" spans="1:19" ht="45" customHeight="1" x14ac:dyDescent="0.3">
      <c r="A186" s="1584" t="s">
        <v>20</v>
      </c>
      <c r="B186" s="1584" t="s">
        <v>479</v>
      </c>
      <c r="C186" s="1584" t="s">
        <v>22</v>
      </c>
      <c r="D186" s="1584" t="s">
        <v>480</v>
      </c>
      <c r="E186" s="1584" t="s">
        <v>481</v>
      </c>
      <c r="F186" s="1585">
        <f t="shared" si="32"/>
        <v>344.81</v>
      </c>
      <c r="G186" s="1584" t="s">
        <v>25</v>
      </c>
      <c r="H186" s="1586">
        <v>20.260000000000002</v>
      </c>
      <c r="I186" s="1587">
        <v>20.260000000000002</v>
      </c>
      <c r="J186" s="1588">
        <v>0.2223</v>
      </c>
      <c r="K186" s="1589">
        <f t="shared" si="33"/>
        <v>24.763798000000001</v>
      </c>
      <c r="L186" s="1590">
        <f t="shared" si="34"/>
        <v>8537.5</v>
      </c>
      <c r="M186" s="1584" t="s">
        <v>18</v>
      </c>
      <c r="N186" s="1584" t="s">
        <v>17</v>
      </c>
      <c r="O186" s="1584" t="s">
        <v>26</v>
      </c>
      <c r="P186" s="1591">
        <v>344.81</v>
      </c>
      <c r="Q186" s="1592">
        <f t="shared" si="35"/>
        <v>8537.4956000000002</v>
      </c>
    </row>
    <row r="187" spans="1:19" ht="45" customHeight="1" x14ac:dyDescent="0.3">
      <c r="A187" s="1593" t="s">
        <v>20</v>
      </c>
      <c r="B187" s="1593" t="s">
        <v>482</v>
      </c>
      <c r="C187" s="1593" t="s">
        <v>22</v>
      </c>
      <c r="D187" s="1593" t="s">
        <v>483</v>
      </c>
      <c r="E187" s="1593" t="s">
        <v>484</v>
      </c>
      <c r="F187" s="1594">
        <f t="shared" si="32"/>
        <v>8.06</v>
      </c>
      <c r="G187" s="1593" t="s">
        <v>41</v>
      </c>
      <c r="H187" s="1595">
        <v>34.270000000000003</v>
      </c>
      <c r="I187" s="1596">
        <v>34.270000000000003</v>
      </c>
      <c r="J187" s="1597">
        <v>0.2223</v>
      </c>
      <c r="K187" s="1598">
        <f t="shared" si="33"/>
        <v>41.888221000000001</v>
      </c>
      <c r="L187" s="1599">
        <f t="shared" si="34"/>
        <v>337.63</v>
      </c>
      <c r="M187" s="1593" t="s">
        <v>18</v>
      </c>
      <c r="N187" s="1593" t="s">
        <v>17</v>
      </c>
      <c r="O187" s="1593" t="s">
        <v>26</v>
      </c>
      <c r="P187" s="1600">
        <v>8.06</v>
      </c>
      <c r="Q187" s="1601">
        <f t="shared" si="35"/>
        <v>337.63340000000005</v>
      </c>
    </row>
    <row r="188" spans="1:19" ht="45" customHeight="1" x14ac:dyDescent="0.3">
      <c r="A188" s="1602" t="s">
        <v>16</v>
      </c>
      <c r="B188" s="1602" t="s">
        <v>485</v>
      </c>
      <c r="C188" s="1602" t="s">
        <v>18</v>
      </c>
      <c r="D188" s="1602" t="s">
        <v>18</v>
      </c>
      <c r="E188" s="1602" t="s">
        <v>486</v>
      </c>
      <c r="F188" s="1602" t="s">
        <v>18</v>
      </c>
      <c r="G188" s="1602" t="s">
        <v>18</v>
      </c>
      <c r="H188" s="1602" t="s">
        <v>18</v>
      </c>
      <c r="I188" s="1602" t="s">
        <v>18</v>
      </c>
      <c r="J188" s="1602" t="s">
        <v>18</v>
      </c>
      <c r="K188" s="1602" t="s">
        <v>18</v>
      </c>
      <c r="L188" s="1603">
        <f>ROUND(L189,2)+ROUND(L190,2)+ROUND(L191,2)+ROUND(L192,2)+ROUND(L193,2)+ROUND(L194,2)+ROUND(L195,2)+ROUND(L196,2)+ROUND(L197,2)+ROUND(L198,2)+ROUND(L199,2)</f>
        <v>160825.46</v>
      </c>
      <c r="M188" s="1602" t="s">
        <v>18</v>
      </c>
      <c r="N188" s="1602" t="s">
        <v>18</v>
      </c>
      <c r="O188" s="1602" t="s">
        <v>18</v>
      </c>
      <c r="P188" s="1602" t="s">
        <v>18</v>
      </c>
      <c r="Q188" s="1602" t="s">
        <v>18</v>
      </c>
      <c r="R188" s="11" t="s">
        <v>18</v>
      </c>
      <c r="S188" s="11" t="s">
        <v>18</v>
      </c>
    </row>
    <row r="189" spans="1:19" ht="45" customHeight="1" x14ac:dyDescent="0.3">
      <c r="A189" s="1604" t="s">
        <v>20</v>
      </c>
      <c r="B189" s="1604" t="s">
        <v>487</v>
      </c>
      <c r="C189" s="1604" t="s">
        <v>22</v>
      </c>
      <c r="D189" s="1604" t="s">
        <v>488</v>
      </c>
      <c r="E189" s="1604" t="s">
        <v>489</v>
      </c>
      <c r="F189" s="1605">
        <f t="shared" ref="F189:F199" si="36">P189</f>
        <v>2004.59</v>
      </c>
      <c r="G189" s="1604" t="s">
        <v>25</v>
      </c>
      <c r="H189" s="1606">
        <v>17.239999999999998</v>
      </c>
      <c r="I189" s="1607">
        <v>17.239999999999998</v>
      </c>
      <c r="J189" s="1608">
        <v>0.2223</v>
      </c>
      <c r="K189" s="1609">
        <f t="shared" ref="K189:K199" si="37">ROUND(I189,2)+(ROUND(I189,2)*J189)</f>
        <v>21.072451999999998</v>
      </c>
      <c r="L189" s="1610">
        <f t="shared" ref="L189:L199" si="38">ROUND(Q189,2)</f>
        <v>42236.71</v>
      </c>
      <c r="M189" s="1604" t="s">
        <v>18</v>
      </c>
      <c r="N189" s="1604" t="s">
        <v>17</v>
      </c>
      <c r="O189" s="1604" t="s">
        <v>26</v>
      </c>
      <c r="P189" s="1611">
        <v>2004.59</v>
      </c>
      <c r="Q189" s="1612">
        <f t="shared" ref="Q189:Q199" si="39">ROUND(K189,2)*P189</f>
        <v>42236.711299999995</v>
      </c>
    </row>
    <row r="190" spans="1:19" ht="45" customHeight="1" x14ac:dyDescent="0.3">
      <c r="A190" s="1613" t="s">
        <v>20</v>
      </c>
      <c r="B190" s="1613" t="s">
        <v>490</v>
      </c>
      <c r="C190" s="1613" t="s">
        <v>35</v>
      </c>
      <c r="D190" s="1613" t="s">
        <v>491</v>
      </c>
      <c r="E190" s="1613" t="s">
        <v>492</v>
      </c>
      <c r="F190" s="1614">
        <f t="shared" si="36"/>
        <v>1902.96</v>
      </c>
      <c r="G190" s="1613" t="s">
        <v>25</v>
      </c>
      <c r="H190" s="1615">
        <v>13.73</v>
      </c>
      <c r="I190" s="1616">
        <v>13.73</v>
      </c>
      <c r="J190" s="1617">
        <v>0.2223</v>
      </c>
      <c r="K190" s="1618">
        <f t="shared" si="37"/>
        <v>16.782178999999999</v>
      </c>
      <c r="L190" s="1619">
        <f t="shared" si="38"/>
        <v>31931.67</v>
      </c>
      <c r="M190" s="1613" t="s">
        <v>18</v>
      </c>
      <c r="N190" s="1613" t="s">
        <v>17</v>
      </c>
      <c r="O190" s="1613" t="s">
        <v>26</v>
      </c>
      <c r="P190" s="1620">
        <v>1902.96</v>
      </c>
      <c r="Q190" s="1621">
        <f t="shared" si="39"/>
        <v>31931.668800000003</v>
      </c>
    </row>
    <row r="191" spans="1:19" ht="45" customHeight="1" x14ac:dyDescent="0.3">
      <c r="A191" s="1622" t="s">
        <v>20</v>
      </c>
      <c r="B191" s="1622" t="s">
        <v>493</v>
      </c>
      <c r="C191" s="1622" t="s">
        <v>22</v>
      </c>
      <c r="D191" s="1622" t="s">
        <v>494</v>
      </c>
      <c r="E191" s="1622" t="s">
        <v>495</v>
      </c>
      <c r="F191" s="1623">
        <f t="shared" si="36"/>
        <v>126.01</v>
      </c>
      <c r="G191" s="1622" t="s">
        <v>25</v>
      </c>
      <c r="H191" s="1624">
        <v>17.91</v>
      </c>
      <c r="I191" s="1625">
        <v>17.91</v>
      </c>
      <c r="J191" s="1626">
        <v>0.2223</v>
      </c>
      <c r="K191" s="1627">
        <f t="shared" si="37"/>
        <v>21.891393000000001</v>
      </c>
      <c r="L191" s="1628">
        <f t="shared" si="38"/>
        <v>2758.36</v>
      </c>
      <c r="M191" s="1622" t="s">
        <v>18</v>
      </c>
      <c r="N191" s="1622" t="s">
        <v>17</v>
      </c>
      <c r="O191" s="1622" t="s">
        <v>26</v>
      </c>
      <c r="P191" s="1629">
        <v>126.01</v>
      </c>
      <c r="Q191" s="1630">
        <f t="shared" si="39"/>
        <v>2758.3589000000002</v>
      </c>
    </row>
    <row r="192" spans="1:19" ht="45" customHeight="1" x14ac:dyDescent="0.3">
      <c r="A192" s="1631" t="s">
        <v>20</v>
      </c>
      <c r="B192" s="1631" t="s">
        <v>496</v>
      </c>
      <c r="C192" s="1631" t="s">
        <v>35</v>
      </c>
      <c r="D192" s="1631" t="s">
        <v>497</v>
      </c>
      <c r="E192" s="1631" t="s">
        <v>498</v>
      </c>
      <c r="F192" s="1632">
        <f t="shared" si="36"/>
        <v>12.72</v>
      </c>
      <c r="G192" s="1631" t="s">
        <v>25</v>
      </c>
      <c r="H192" s="1633">
        <v>17.91</v>
      </c>
      <c r="I192" s="1634">
        <v>17.91</v>
      </c>
      <c r="J192" s="1635">
        <v>0.2223</v>
      </c>
      <c r="K192" s="1636">
        <f t="shared" si="37"/>
        <v>21.891393000000001</v>
      </c>
      <c r="L192" s="1637">
        <f t="shared" si="38"/>
        <v>278.44</v>
      </c>
      <c r="M192" s="1631" t="s">
        <v>18</v>
      </c>
      <c r="N192" s="1631" t="s">
        <v>17</v>
      </c>
      <c r="O192" s="1631" t="s">
        <v>26</v>
      </c>
      <c r="P192" s="1638">
        <v>12.72</v>
      </c>
      <c r="Q192" s="1639">
        <f t="shared" si="39"/>
        <v>278.44080000000002</v>
      </c>
    </row>
    <row r="193" spans="1:19" ht="45" customHeight="1" x14ac:dyDescent="0.3">
      <c r="A193" s="1640" t="s">
        <v>20</v>
      </c>
      <c r="B193" s="1640" t="s">
        <v>499</v>
      </c>
      <c r="C193" s="1640" t="s">
        <v>35</v>
      </c>
      <c r="D193" s="1640" t="s">
        <v>500</v>
      </c>
      <c r="E193" s="1640" t="s">
        <v>501</v>
      </c>
      <c r="F193" s="1641">
        <f t="shared" si="36"/>
        <v>101.63</v>
      </c>
      <c r="G193" s="1640" t="s">
        <v>25</v>
      </c>
      <c r="H193" s="1642">
        <v>137.18</v>
      </c>
      <c r="I193" s="1643">
        <v>137.18</v>
      </c>
      <c r="J193" s="1644">
        <v>0.2223</v>
      </c>
      <c r="K193" s="1645">
        <f t="shared" si="37"/>
        <v>167.67511400000001</v>
      </c>
      <c r="L193" s="1646">
        <f t="shared" si="38"/>
        <v>17041.32</v>
      </c>
      <c r="M193" s="1640" t="s">
        <v>18</v>
      </c>
      <c r="N193" s="1640" t="s">
        <v>17</v>
      </c>
      <c r="O193" s="1640" t="s">
        <v>26</v>
      </c>
      <c r="P193" s="1647">
        <v>101.63</v>
      </c>
      <c r="Q193" s="1648">
        <f t="shared" si="39"/>
        <v>17041.3184</v>
      </c>
    </row>
    <row r="194" spans="1:19" ht="45" customHeight="1" x14ac:dyDescent="0.3">
      <c r="A194" s="1649" t="s">
        <v>20</v>
      </c>
      <c r="B194" s="1649" t="s">
        <v>502</v>
      </c>
      <c r="C194" s="1649" t="s">
        <v>22</v>
      </c>
      <c r="D194" s="1649" t="s">
        <v>503</v>
      </c>
      <c r="E194" s="1649" t="s">
        <v>504</v>
      </c>
      <c r="F194" s="1650">
        <f t="shared" si="36"/>
        <v>593.16</v>
      </c>
      <c r="G194" s="1649" t="s">
        <v>25</v>
      </c>
      <c r="H194" s="1651">
        <v>26.25</v>
      </c>
      <c r="I194" s="1652">
        <v>26.25</v>
      </c>
      <c r="J194" s="1653">
        <v>0.2223</v>
      </c>
      <c r="K194" s="1654">
        <f t="shared" si="37"/>
        <v>32.085374999999999</v>
      </c>
      <c r="L194" s="1655">
        <f t="shared" si="38"/>
        <v>19034.5</v>
      </c>
      <c r="M194" s="1649" t="s">
        <v>18</v>
      </c>
      <c r="N194" s="1649" t="s">
        <v>17</v>
      </c>
      <c r="O194" s="1649" t="s">
        <v>26</v>
      </c>
      <c r="P194" s="1656">
        <v>593.16</v>
      </c>
      <c r="Q194" s="1657">
        <f t="shared" si="39"/>
        <v>19034.504400000002</v>
      </c>
    </row>
    <row r="195" spans="1:19" ht="45" customHeight="1" x14ac:dyDescent="0.3">
      <c r="A195" s="1658" t="s">
        <v>20</v>
      </c>
      <c r="B195" s="1658" t="s">
        <v>505</v>
      </c>
      <c r="C195" s="1658" t="s">
        <v>22</v>
      </c>
      <c r="D195" s="1658" t="s">
        <v>506</v>
      </c>
      <c r="E195" s="1658" t="s">
        <v>507</v>
      </c>
      <c r="F195" s="1659">
        <f t="shared" si="36"/>
        <v>442.55</v>
      </c>
      <c r="G195" s="1658" t="s">
        <v>25</v>
      </c>
      <c r="H195" s="1660">
        <v>21</v>
      </c>
      <c r="I195" s="1661">
        <v>21</v>
      </c>
      <c r="J195" s="1662">
        <v>0.2223</v>
      </c>
      <c r="K195" s="1663">
        <f t="shared" si="37"/>
        <v>25.668300000000002</v>
      </c>
      <c r="L195" s="1664">
        <f t="shared" si="38"/>
        <v>11360.26</v>
      </c>
      <c r="M195" s="1658" t="s">
        <v>18</v>
      </c>
      <c r="N195" s="1658" t="s">
        <v>17</v>
      </c>
      <c r="O195" s="1658" t="s">
        <v>26</v>
      </c>
      <c r="P195" s="1665">
        <v>442.55</v>
      </c>
      <c r="Q195" s="1666">
        <f t="shared" si="39"/>
        <v>11360.258500000002</v>
      </c>
    </row>
    <row r="196" spans="1:19" ht="45" customHeight="1" x14ac:dyDescent="0.3">
      <c r="A196" s="1667" t="s">
        <v>20</v>
      </c>
      <c r="B196" s="1667" t="s">
        <v>508</v>
      </c>
      <c r="C196" s="1667" t="s">
        <v>22</v>
      </c>
      <c r="D196" s="1667" t="s">
        <v>509</v>
      </c>
      <c r="E196" s="1667" t="s">
        <v>510</v>
      </c>
      <c r="F196" s="1668">
        <f t="shared" si="36"/>
        <v>442.55</v>
      </c>
      <c r="G196" s="1667" t="s">
        <v>25</v>
      </c>
      <c r="H196" s="1669">
        <v>16.14</v>
      </c>
      <c r="I196" s="1670">
        <v>16.14</v>
      </c>
      <c r="J196" s="1671">
        <v>0.2223</v>
      </c>
      <c r="K196" s="1672">
        <f t="shared" si="37"/>
        <v>19.727922</v>
      </c>
      <c r="L196" s="1673">
        <f t="shared" si="38"/>
        <v>8731.51</v>
      </c>
      <c r="M196" s="1667" t="s">
        <v>18</v>
      </c>
      <c r="N196" s="1667" t="s">
        <v>17</v>
      </c>
      <c r="O196" s="1667" t="s">
        <v>26</v>
      </c>
      <c r="P196" s="1674">
        <v>442.55</v>
      </c>
      <c r="Q196" s="1675">
        <f t="shared" si="39"/>
        <v>8731.5115000000005</v>
      </c>
    </row>
    <row r="197" spans="1:19" ht="45" customHeight="1" x14ac:dyDescent="0.3">
      <c r="A197" s="1676" t="s">
        <v>20</v>
      </c>
      <c r="B197" s="1676" t="s">
        <v>511</v>
      </c>
      <c r="C197" s="1676" t="s">
        <v>22</v>
      </c>
      <c r="D197" s="1676" t="s">
        <v>512</v>
      </c>
      <c r="E197" s="1676" t="s">
        <v>513</v>
      </c>
      <c r="F197" s="1677">
        <f t="shared" si="36"/>
        <v>1285.48</v>
      </c>
      <c r="G197" s="1676" t="s">
        <v>25</v>
      </c>
      <c r="H197" s="1678">
        <v>15.16</v>
      </c>
      <c r="I197" s="1679">
        <v>15.16</v>
      </c>
      <c r="J197" s="1680">
        <v>0.2223</v>
      </c>
      <c r="K197" s="1681">
        <f t="shared" si="37"/>
        <v>18.530068</v>
      </c>
      <c r="L197" s="1682">
        <f t="shared" si="38"/>
        <v>23819.94</v>
      </c>
      <c r="M197" s="1676" t="s">
        <v>18</v>
      </c>
      <c r="N197" s="1676" t="s">
        <v>17</v>
      </c>
      <c r="O197" s="1676" t="s">
        <v>26</v>
      </c>
      <c r="P197" s="1683">
        <v>1285.48</v>
      </c>
      <c r="Q197" s="1684">
        <f t="shared" si="39"/>
        <v>23819.9444</v>
      </c>
    </row>
    <row r="198" spans="1:19" ht="45" customHeight="1" x14ac:dyDescent="0.3">
      <c r="A198" s="1685" t="s">
        <v>20</v>
      </c>
      <c r="B198" s="1685" t="s">
        <v>514</v>
      </c>
      <c r="C198" s="1685" t="s">
        <v>22</v>
      </c>
      <c r="D198" s="1685" t="s">
        <v>515</v>
      </c>
      <c r="E198" s="1685" t="s">
        <v>516</v>
      </c>
      <c r="F198" s="1686">
        <f t="shared" si="36"/>
        <v>98.05</v>
      </c>
      <c r="G198" s="1685" t="s">
        <v>25</v>
      </c>
      <c r="H198" s="1687">
        <v>16.579999999999998</v>
      </c>
      <c r="I198" s="1688">
        <v>16.579999999999998</v>
      </c>
      <c r="J198" s="1689">
        <v>0.2223</v>
      </c>
      <c r="K198" s="1690">
        <f t="shared" si="37"/>
        <v>20.265733999999998</v>
      </c>
      <c r="L198" s="1691">
        <f t="shared" si="38"/>
        <v>1987.47</v>
      </c>
      <c r="M198" s="1685" t="s">
        <v>18</v>
      </c>
      <c r="N198" s="1685" t="s">
        <v>17</v>
      </c>
      <c r="O198" s="1685" t="s">
        <v>26</v>
      </c>
      <c r="P198" s="1692">
        <v>98.05</v>
      </c>
      <c r="Q198" s="1693">
        <f t="shared" si="39"/>
        <v>1987.4734999999998</v>
      </c>
    </row>
    <row r="199" spans="1:19" ht="45" customHeight="1" x14ac:dyDescent="0.3">
      <c r="A199" s="1694" t="s">
        <v>20</v>
      </c>
      <c r="B199" s="1694" t="s">
        <v>517</v>
      </c>
      <c r="C199" s="1694" t="s">
        <v>22</v>
      </c>
      <c r="D199" s="1694" t="s">
        <v>518</v>
      </c>
      <c r="E199" s="1694" t="s">
        <v>519</v>
      </c>
      <c r="F199" s="1695">
        <f t="shared" si="36"/>
        <v>98.05</v>
      </c>
      <c r="G199" s="1694" t="s">
        <v>25</v>
      </c>
      <c r="H199" s="1696">
        <v>13.73</v>
      </c>
      <c r="I199" s="1697">
        <v>13.73</v>
      </c>
      <c r="J199" s="1698">
        <v>0.2223</v>
      </c>
      <c r="K199" s="1699">
        <f t="shared" si="37"/>
        <v>16.782178999999999</v>
      </c>
      <c r="L199" s="1700">
        <f t="shared" si="38"/>
        <v>1645.28</v>
      </c>
      <c r="M199" s="1694" t="s">
        <v>18</v>
      </c>
      <c r="N199" s="1694" t="s">
        <v>17</v>
      </c>
      <c r="O199" s="1694" t="s">
        <v>26</v>
      </c>
      <c r="P199" s="1701">
        <v>98.05</v>
      </c>
      <c r="Q199" s="1702">
        <f t="shared" si="39"/>
        <v>1645.279</v>
      </c>
    </row>
    <row r="200" spans="1:19" ht="45" customHeight="1" x14ac:dyDescent="0.3">
      <c r="A200" s="1703" t="s">
        <v>16</v>
      </c>
      <c r="B200" s="1703" t="s">
        <v>520</v>
      </c>
      <c r="C200" s="1703" t="s">
        <v>18</v>
      </c>
      <c r="D200" s="1703" t="s">
        <v>18</v>
      </c>
      <c r="E200" s="1703" t="s">
        <v>521</v>
      </c>
      <c r="F200" s="1703" t="s">
        <v>18</v>
      </c>
      <c r="G200" s="1703" t="s">
        <v>18</v>
      </c>
      <c r="H200" s="1703" t="s">
        <v>18</v>
      </c>
      <c r="I200" s="1703" t="s">
        <v>18</v>
      </c>
      <c r="J200" s="1703" t="s">
        <v>18</v>
      </c>
      <c r="K200" s="1703" t="s">
        <v>18</v>
      </c>
      <c r="L200" s="1704">
        <f>ROUND(L201,2)+ROUND(L202,2)+ROUND(L203,2)+ROUND(L204,2)+ROUND(L205,2)+ROUND(L206,2)+ROUND(L207,2)+ROUND(L208,2)+ROUND(L209,2)+ROUND(L210,2)+ROUND(L211,2)+ROUND(L212,2)+ROUND(L213,2)+ROUND(L214,2)+ROUND(L215,2)+ROUND(L216,2)+ROUND(L217,2)+ROUND(L218,2)+ROUND(L219,2)+ROUND(L220,2)+ROUND(L221,2)+ROUND(L222,2)+ROUND(L223,2)+ROUND(L224,2)+ROUND(L225,2)+ROUND(L226,2)+ROUND(L227,2)+ROUND(L228,2)+ROUND(L229,2)+ROUND(L230,2)+ROUND(L231,2)+ROUND(L232,2)+ROUND(L233,2)+ROUND(L234,2)+ROUND(L235,2)+ROUND(L236,2)+ROUND(L237,2)+ROUND(L238,2)+ROUND(L239,2)+ROUND(L240,2)+ROUND(L241,2)+ROUND(L242,2)+ROUND(L243,2)+ROUND(L244,2)+ROUND(L245,2)+ROUND(L246,2)+ROUND(L247,2)+ROUND(L248,2)+ROUND(L249,2)</f>
        <v>91556.87000000001</v>
      </c>
      <c r="M200" s="1703" t="s">
        <v>18</v>
      </c>
      <c r="N200" s="1703" t="s">
        <v>18</v>
      </c>
      <c r="O200" s="1703" t="s">
        <v>18</v>
      </c>
      <c r="P200" s="1703" t="s">
        <v>18</v>
      </c>
      <c r="Q200" s="1703" t="s">
        <v>18</v>
      </c>
      <c r="R200" s="12" t="s">
        <v>18</v>
      </c>
      <c r="S200" s="12" t="s">
        <v>18</v>
      </c>
    </row>
    <row r="201" spans="1:19" ht="45" customHeight="1" x14ac:dyDescent="0.3">
      <c r="A201" s="1705" t="s">
        <v>20</v>
      </c>
      <c r="B201" s="1705" t="s">
        <v>522</v>
      </c>
      <c r="C201" s="1705" t="s">
        <v>22</v>
      </c>
      <c r="D201" s="1705" t="s">
        <v>523</v>
      </c>
      <c r="E201" s="1705" t="s">
        <v>524</v>
      </c>
      <c r="F201" s="1706">
        <f t="shared" ref="F201:F232" si="40">P201</f>
        <v>27.6</v>
      </c>
      <c r="G201" s="1705" t="s">
        <v>41</v>
      </c>
      <c r="H201" s="1707">
        <v>10.5</v>
      </c>
      <c r="I201" s="1708">
        <v>10.5</v>
      </c>
      <c r="J201" s="1709">
        <v>0.2223</v>
      </c>
      <c r="K201" s="1710">
        <f t="shared" ref="K201:K232" si="41">ROUND(I201,2)+(ROUND(I201,2)*J201)</f>
        <v>12.834150000000001</v>
      </c>
      <c r="L201" s="1711">
        <f t="shared" ref="L201:L232" si="42">ROUND(Q201,2)</f>
        <v>354.11</v>
      </c>
      <c r="M201" s="1705" t="s">
        <v>18</v>
      </c>
      <c r="N201" s="1705" t="s">
        <v>17</v>
      </c>
      <c r="O201" s="1705" t="s">
        <v>26</v>
      </c>
      <c r="P201" s="1712">
        <v>27.6</v>
      </c>
      <c r="Q201" s="1713">
        <f t="shared" ref="Q201:Q232" si="43">ROUND(K201,2)*P201</f>
        <v>354.108</v>
      </c>
    </row>
    <row r="202" spans="1:19" ht="45" customHeight="1" x14ac:dyDescent="0.3">
      <c r="A202" s="1714" t="s">
        <v>20</v>
      </c>
      <c r="B202" s="1714" t="s">
        <v>525</v>
      </c>
      <c r="C202" s="1714" t="s">
        <v>22</v>
      </c>
      <c r="D202" s="1714" t="s">
        <v>526</v>
      </c>
      <c r="E202" s="1714" t="s">
        <v>527</v>
      </c>
      <c r="F202" s="1715">
        <f t="shared" si="40"/>
        <v>166.9</v>
      </c>
      <c r="G202" s="1714" t="s">
        <v>41</v>
      </c>
      <c r="H202" s="1716">
        <v>23.49</v>
      </c>
      <c r="I202" s="1717">
        <v>23.49</v>
      </c>
      <c r="J202" s="1718">
        <v>0.2223</v>
      </c>
      <c r="K202" s="1719">
        <f t="shared" si="41"/>
        <v>28.711827</v>
      </c>
      <c r="L202" s="1720">
        <f t="shared" si="42"/>
        <v>4791.7</v>
      </c>
      <c r="M202" s="1714" t="s">
        <v>18</v>
      </c>
      <c r="N202" s="1714" t="s">
        <v>17</v>
      </c>
      <c r="O202" s="1714" t="s">
        <v>26</v>
      </c>
      <c r="P202" s="1721">
        <v>166.9</v>
      </c>
      <c r="Q202" s="1722">
        <f t="shared" si="43"/>
        <v>4791.6990000000005</v>
      </c>
    </row>
    <row r="203" spans="1:19" ht="45" customHeight="1" x14ac:dyDescent="0.3">
      <c r="A203" s="1723" t="s">
        <v>20</v>
      </c>
      <c r="B203" s="1723" t="s">
        <v>528</v>
      </c>
      <c r="C203" s="1723" t="s">
        <v>22</v>
      </c>
      <c r="D203" s="1723" t="s">
        <v>529</v>
      </c>
      <c r="E203" s="1723" t="s">
        <v>530</v>
      </c>
      <c r="F203" s="1724">
        <f t="shared" si="40"/>
        <v>81.05</v>
      </c>
      <c r="G203" s="1723" t="s">
        <v>41</v>
      </c>
      <c r="H203" s="1725">
        <v>28.32</v>
      </c>
      <c r="I203" s="1726">
        <v>28.32</v>
      </c>
      <c r="J203" s="1727">
        <v>0.2223</v>
      </c>
      <c r="K203" s="1728">
        <f t="shared" si="41"/>
        <v>34.615535999999999</v>
      </c>
      <c r="L203" s="1729">
        <f t="shared" si="42"/>
        <v>2805.95</v>
      </c>
      <c r="M203" s="1723" t="s">
        <v>18</v>
      </c>
      <c r="N203" s="1723" t="s">
        <v>17</v>
      </c>
      <c r="O203" s="1723" t="s">
        <v>26</v>
      </c>
      <c r="P203" s="1730">
        <v>81.05</v>
      </c>
      <c r="Q203" s="1731">
        <f t="shared" si="43"/>
        <v>2805.9509999999996</v>
      </c>
    </row>
    <row r="204" spans="1:19" ht="45" customHeight="1" x14ac:dyDescent="0.3">
      <c r="A204" s="1732" t="s">
        <v>20</v>
      </c>
      <c r="B204" s="1732" t="s">
        <v>531</v>
      </c>
      <c r="C204" s="1732" t="s">
        <v>22</v>
      </c>
      <c r="D204" s="1732" t="s">
        <v>532</v>
      </c>
      <c r="E204" s="1732" t="s">
        <v>533</v>
      </c>
      <c r="F204" s="1733">
        <f t="shared" si="40"/>
        <v>11</v>
      </c>
      <c r="G204" s="1732" t="s">
        <v>41</v>
      </c>
      <c r="H204" s="1734">
        <v>26.11</v>
      </c>
      <c r="I204" s="1735">
        <v>26.11</v>
      </c>
      <c r="J204" s="1736">
        <v>0.2223</v>
      </c>
      <c r="K204" s="1737">
        <f t="shared" si="41"/>
        <v>31.914252999999999</v>
      </c>
      <c r="L204" s="1738">
        <f t="shared" si="42"/>
        <v>351.01</v>
      </c>
      <c r="M204" s="1732" t="s">
        <v>18</v>
      </c>
      <c r="N204" s="1732" t="s">
        <v>17</v>
      </c>
      <c r="O204" s="1732" t="s">
        <v>26</v>
      </c>
      <c r="P204" s="1739">
        <v>11</v>
      </c>
      <c r="Q204" s="1740">
        <f t="shared" si="43"/>
        <v>351.01</v>
      </c>
    </row>
    <row r="205" spans="1:19" ht="45" customHeight="1" x14ac:dyDescent="0.3">
      <c r="A205" s="1741" t="s">
        <v>20</v>
      </c>
      <c r="B205" s="1741" t="s">
        <v>534</v>
      </c>
      <c r="C205" s="1741" t="s">
        <v>22</v>
      </c>
      <c r="D205" s="1741" t="s">
        <v>535</v>
      </c>
      <c r="E205" s="1741" t="s">
        <v>536</v>
      </c>
      <c r="F205" s="1742">
        <f t="shared" si="40"/>
        <v>134.6</v>
      </c>
      <c r="G205" s="1741" t="s">
        <v>41</v>
      </c>
      <c r="H205" s="1743">
        <v>42.4</v>
      </c>
      <c r="I205" s="1744">
        <v>42.4</v>
      </c>
      <c r="J205" s="1745">
        <v>0.2223</v>
      </c>
      <c r="K205" s="1746">
        <f t="shared" si="41"/>
        <v>51.825519999999997</v>
      </c>
      <c r="L205" s="1747">
        <f t="shared" si="42"/>
        <v>6976.32</v>
      </c>
      <c r="M205" s="1741" t="s">
        <v>18</v>
      </c>
      <c r="N205" s="1741" t="s">
        <v>17</v>
      </c>
      <c r="O205" s="1741" t="s">
        <v>26</v>
      </c>
      <c r="P205" s="1748">
        <v>134.6</v>
      </c>
      <c r="Q205" s="1749">
        <f t="shared" si="43"/>
        <v>6976.3179999999993</v>
      </c>
    </row>
    <row r="206" spans="1:19" ht="45" customHeight="1" x14ac:dyDescent="0.3">
      <c r="A206" s="1750" t="s">
        <v>20</v>
      </c>
      <c r="B206" s="1750" t="s">
        <v>537</v>
      </c>
      <c r="C206" s="1750" t="s">
        <v>22</v>
      </c>
      <c r="D206" s="1750" t="s">
        <v>538</v>
      </c>
      <c r="E206" s="1750" t="s">
        <v>539</v>
      </c>
      <c r="F206" s="1751">
        <f t="shared" si="40"/>
        <v>54.55</v>
      </c>
      <c r="G206" s="1750" t="s">
        <v>41</v>
      </c>
      <c r="H206" s="1752">
        <v>58.29</v>
      </c>
      <c r="I206" s="1753">
        <v>58.29</v>
      </c>
      <c r="J206" s="1754">
        <v>0.2223</v>
      </c>
      <c r="K206" s="1755">
        <f t="shared" si="41"/>
        <v>71.247866999999999</v>
      </c>
      <c r="L206" s="1756">
        <f t="shared" si="42"/>
        <v>3886.69</v>
      </c>
      <c r="M206" s="1750" t="s">
        <v>18</v>
      </c>
      <c r="N206" s="1750" t="s">
        <v>17</v>
      </c>
      <c r="O206" s="1750" t="s">
        <v>26</v>
      </c>
      <c r="P206" s="1757">
        <v>54.55</v>
      </c>
      <c r="Q206" s="1758">
        <f t="shared" si="43"/>
        <v>3886.6875</v>
      </c>
    </row>
    <row r="207" spans="1:19" ht="45" customHeight="1" x14ac:dyDescent="0.3">
      <c r="A207" s="1759" t="s">
        <v>20</v>
      </c>
      <c r="B207" s="1759" t="s">
        <v>540</v>
      </c>
      <c r="C207" s="1759" t="s">
        <v>35</v>
      </c>
      <c r="D207" s="1759" t="s">
        <v>541</v>
      </c>
      <c r="E207" s="1759" t="s">
        <v>542</v>
      </c>
      <c r="F207" s="1760">
        <f t="shared" si="40"/>
        <v>3</v>
      </c>
      <c r="G207" s="1759" t="s">
        <v>33</v>
      </c>
      <c r="H207" s="1761">
        <v>44.67</v>
      </c>
      <c r="I207" s="1762">
        <v>44.67</v>
      </c>
      <c r="J207" s="1763">
        <v>0.2223</v>
      </c>
      <c r="K207" s="1764">
        <f t="shared" si="41"/>
        <v>54.600141000000001</v>
      </c>
      <c r="L207" s="1765">
        <f t="shared" si="42"/>
        <v>163.80000000000001</v>
      </c>
      <c r="M207" s="1759" t="s">
        <v>18</v>
      </c>
      <c r="N207" s="1759" t="s">
        <v>17</v>
      </c>
      <c r="O207" s="1759" t="s">
        <v>26</v>
      </c>
      <c r="P207" s="1766">
        <v>3</v>
      </c>
      <c r="Q207" s="1767">
        <f t="shared" si="43"/>
        <v>163.80000000000001</v>
      </c>
    </row>
    <row r="208" spans="1:19" ht="45" customHeight="1" x14ac:dyDescent="0.3">
      <c r="A208" s="1768" t="s">
        <v>20</v>
      </c>
      <c r="B208" s="1768" t="s">
        <v>543</v>
      </c>
      <c r="C208" s="1768" t="s">
        <v>22</v>
      </c>
      <c r="D208" s="1768" t="s">
        <v>544</v>
      </c>
      <c r="E208" s="1768" t="s">
        <v>545</v>
      </c>
      <c r="F208" s="1769">
        <f t="shared" si="40"/>
        <v>6</v>
      </c>
      <c r="G208" s="1768" t="s">
        <v>33</v>
      </c>
      <c r="H208" s="1770">
        <v>209.23</v>
      </c>
      <c r="I208" s="1771">
        <v>209.23</v>
      </c>
      <c r="J208" s="1772">
        <v>0.2223</v>
      </c>
      <c r="K208" s="1773">
        <f t="shared" si="41"/>
        <v>255.741829</v>
      </c>
      <c r="L208" s="1774">
        <f t="shared" si="42"/>
        <v>1534.44</v>
      </c>
      <c r="M208" s="1768" t="s">
        <v>18</v>
      </c>
      <c r="N208" s="1768" t="s">
        <v>17</v>
      </c>
      <c r="O208" s="1768" t="s">
        <v>26</v>
      </c>
      <c r="P208" s="1775">
        <v>6</v>
      </c>
      <c r="Q208" s="1776">
        <f t="shared" si="43"/>
        <v>1534.44</v>
      </c>
    </row>
    <row r="209" spans="1:17" ht="45" customHeight="1" x14ac:dyDescent="0.3">
      <c r="A209" s="1777" t="s">
        <v>20</v>
      </c>
      <c r="B209" s="1777" t="s">
        <v>546</v>
      </c>
      <c r="C209" s="1777" t="s">
        <v>22</v>
      </c>
      <c r="D209" s="1777" t="s">
        <v>547</v>
      </c>
      <c r="E209" s="1777" t="s">
        <v>548</v>
      </c>
      <c r="F209" s="1778">
        <f t="shared" si="40"/>
        <v>2</v>
      </c>
      <c r="G209" s="1777" t="s">
        <v>33</v>
      </c>
      <c r="H209" s="1779">
        <v>293.2</v>
      </c>
      <c r="I209" s="1780">
        <v>293.2</v>
      </c>
      <c r="J209" s="1781">
        <v>0.2223</v>
      </c>
      <c r="K209" s="1782">
        <f t="shared" si="41"/>
        <v>358.37835999999999</v>
      </c>
      <c r="L209" s="1783">
        <f t="shared" si="42"/>
        <v>716.76</v>
      </c>
      <c r="M209" s="1777" t="s">
        <v>18</v>
      </c>
      <c r="N209" s="1777" t="s">
        <v>17</v>
      </c>
      <c r="O209" s="1777" t="s">
        <v>26</v>
      </c>
      <c r="P209" s="1784">
        <v>2</v>
      </c>
      <c r="Q209" s="1785">
        <f t="shared" si="43"/>
        <v>716.76</v>
      </c>
    </row>
    <row r="210" spans="1:17" ht="45" customHeight="1" x14ac:dyDescent="0.3">
      <c r="A210" s="1786" t="s">
        <v>20</v>
      </c>
      <c r="B210" s="1786" t="s">
        <v>549</v>
      </c>
      <c r="C210" s="1786" t="s">
        <v>22</v>
      </c>
      <c r="D210" s="1786" t="s">
        <v>550</v>
      </c>
      <c r="E210" s="1786" t="s">
        <v>551</v>
      </c>
      <c r="F210" s="1787">
        <f t="shared" si="40"/>
        <v>4</v>
      </c>
      <c r="G210" s="1786" t="s">
        <v>33</v>
      </c>
      <c r="H210" s="1788">
        <v>5.57</v>
      </c>
      <c r="I210" s="1789">
        <v>5.57</v>
      </c>
      <c r="J210" s="1790">
        <v>0.2223</v>
      </c>
      <c r="K210" s="1791">
        <f t="shared" si="41"/>
        <v>6.808211</v>
      </c>
      <c r="L210" s="1792">
        <f t="shared" si="42"/>
        <v>27.24</v>
      </c>
      <c r="M210" s="1786" t="s">
        <v>18</v>
      </c>
      <c r="N210" s="1786" t="s">
        <v>17</v>
      </c>
      <c r="O210" s="1786" t="s">
        <v>26</v>
      </c>
      <c r="P210" s="1793">
        <v>4</v>
      </c>
      <c r="Q210" s="1794">
        <f t="shared" si="43"/>
        <v>27.24</v>
      </c>
    </row>
    <row r="211" spans="1:17" ht="45" customHeight="1" x14ac:dyDescent="0.3">
      <c r="A211" s="1795" t="s">
        <v>20</v>
      </c>
      <c r="B211" s="1795" t="s">
        <v>552</v>
      </c>
      <c r="C211" s="1795" t="s">
        <v>22</v>
      </c>
      <c r="D211" s="1795" t="s">
        <v>553</v>
      </c>
      <c r="E211" s="1795" t="s">
        <v>554</v>
      </c>
      <c r="F211" s="1796">
        <f t="shared" si="40"/>
        <v>72</v>
      </c>
      <c r="G211" s="1795" t="s">
        <v>33</v>
      </c>
      <c r="H211" s="1797">
        <v>6.5</v>
      </c>
      <c r="I211" s="1798">
        <v>6.5</v>
      </c>
      <c r="J211" s="1799">
        <v>0.2223</v>
      </c>
      <c r="K211" s="1800">
        <f t="shared" si="41"/>
        <v>7.9449500000000004</v>
      </c>
      <c r="L211" s="1801">
        <f t="shared" si="42"/>
        <v>571.67999999999995</v>
      </c>
      <c r="M211" s="1795" t="s">
        <v>18</v>
      </c>
      <c r="N211" s="1795" t="s">
        <v>17</v>
      </c>
      <c r="O211" s="1795" t="s">
        <v>26</v>
      </c>
      <c r="P211" s="1802">
        <v>72</v>
      </c>
      <c r="Q211" s="1803">
        <f t="shared" si="43"/>
        <v>571.68000000000006</v>
      </c>
    </row>
    <row r="212" spans="1:17" ht="45" customHeight="1" x14ac:dyDescent="0.3">
      <c r="A212" s="1804" t="s">
        <v>20</v>
      </c>
      <c r="B212" s="1804" t="s">
        <v>555</v>
      </c>
      <c r="C212" s="1804" t="s">
        <v>22</v>
      </c>
      <c r="D212" s="1804" t="s">
        <v>556</v>
      </c>
      <c r="E212" s="1804" t="s">
        <v>557</v>
      </c>
      <c r="F212" s="1805">
        <f t="shared" si="40"/>
        <v>40</v>
      </c>
      <c r="G212" s="1804" t="s">
        <v>33</v>
      </c>
      <c r="H212" s="1806">
        <v>16.25</v>
      </c>
      <c r="I212" s="1807">
        <v>16.25</v>
      </c>
      <c r="J212" s="1808">
        <v>0.2223</v>
      </c>
      <c r="K212" s="1809">
        <f t="shared" si="41"/>
        <v>19.862375</v>
      </c>
      <c r="L212" s="1810">
        <f t="shared" si="42"/>
        <v>794.4</v>
      </c>
      <c r="M212" s="1804" t="s">
        <v>18</v>
      </c>
      <c r="N212" s="1804" t="s">
        <v>17</v>
      </c>
      <c r="O212" s="1804" t="s">
        <v>26</v>
      </c>
      <c r="P212" s="1811">
        <v>40</v>
      </c>
      <c r="Q212" s="1812">
        <f t="shared" si="43"/>
        <v>794.4</v>
      </c>
    </row>
    <row r="213" spans="1:17" ht="45" customHeight="1" x14ac:dyDescent="0.3">
      <c r="A213" s="1813" t="s">
        <v>20</v>
      </c>
      <c r="B213" s="1813" t="s">
        <v>558</v>
      </c>
      <c r="C213" s="1813" t="s">
        <v>22</v>
      </c>
      <c r="D213" s="1813" t="s">
        <v>559</v>
      </c>
      <c r="E213" s="1813" t="s">
        <v>560</v>
      </c>
      <c r="F213" s="1814">
        <f t="shared" si="40"/>
        <v>6</v>
      </c>
      <c r="G213" s="1813" t="s">
        <v>33</v>
      </c>
      <c r="H213" s="1815">
        <v>27.43</v>
      </c>
      <c r="I213" s="1816">
        <v>27.43</v>
      </c>
      <c r="J213" s="1817">
        <v>0.2223</v>
      </c>
      <c r="K213" s="1818">
        <f t="shared" si="41"/>
        <v>33.527689000000002</v>
      </c>
      <c r="L213" s="1819">
        <f t="shared" si="42"/>
        <v>201.18</v>
      </c>
      <c r="M213" s="1813" t="s">
        <v>18</v>
      </c>
      <c r="N213" s="1813" t="s">
        <v>17</v>
      </c>
      <c r="O213" s="1813" t="s">
        <v>26</v>
      </c>
      <c r="P213" s="1820">
        <v>6</v>
      </c>
      <c r="Q213" s="1821">
        <f t="shared" si="43"/>
        <v>201.18</v>
      </c>
    </row>
    <row r="214" spans="1:17" ht="45" customHeight="1" x14ac:dyDescent="0.3">
      <c r="A214" s="1822" t="s">
        <v>20</v>
      </c>
      <c r="B214" s="1822" t="s">
        <v>561</v>
      </c>
      <c r="C214" s="1822" t="s">
        <v>22</v>
      </c>
      <c r="D214" s="1822" t="s">
        <v>562</v>
      </c>
      <c r="E214" s="1822" t="s">
        <v>563</v>
      </c>
      <c r="F214" s="1823">
        <f t="shared" si="40"/>
        <v>2</v>
      </c>
      <c r="G214" s="1822" t="s">
        <v>33</v>
      </c>
      <c r="H214" s="1824">
        <v>36.51</v>
      </c>
      <c r="I214" s="1825">
        <v>36.51</v>
      </c>
      <c r="J214" s="1826">
        <v>0.2223</v>
      </c>
      <c r="K214" s="1827">
        <f t="shared" si="41"/>
        <v>44.626172999999994</v>
      </c>
      <c r="L214" s="1828">
        <f t="shared" si="42"/>
        <v>89.26</v>
      </c>
      <c r="M214" s="1822" t="s">
        <v>18</v>
      </c>
      <c r="N214" s="1822" t="s">
        <v>17</v>
      </c>
      <c r="O214" s="1822" t="s">
        <v>26</v>
      </c>
      <c r="P214" s="1829">
        <v>2</v>
      </c>
      <c r="Q214" s="1830">
        <f t="shared" si="43"/>
        <v>89.26</v>
      </c>
    </row>
    <row r="215" spans="1:17" ht="45" customHeight="1" x14ac:dyDescent="0.3">
      <c r="A215" s="1831" t="s">
        <v>20</v>
      </c>
      <c r="B215" s="1831" t="s">
        <v>564</v>
      </c>
      <c r="C215" s="1831" t="s">
        <v>22</v>
      </c>
      <c r="D215" s="1831" t="s">
        <v>565</v>
      </c>
      <c r="E215" s="1831" t="s">
        <v>566</v>
      </c>
      <c r="F215" s="1832">
        <f t="shared" si="40"/>
        <v>6</v>
      </c>
      <c r="G215" s="1831" t="s">
        <v>33</v>
      </c>
      <c r="H215" s="1833">
        <v>18.71</v>
      </c>
      <c r="I215" s="1834">
        <v>18.71</v>
      </c>
      <c r="J215" s="1835">
        <v>0.2223</v>
      </c>
      <c r="K215" s="1836">
        <f t="shared" si="41"/>
        <v>22.869233000000001</v>
      </c>
      <c r="L215" s="1837">
        <f t="shared" si="42"/>
        <v>137.22</v>
      </c>
      <c r="M215" s="1831" t="s">
        <v>18</v>
      </c>
      <c r="N215" s="1831" t="s">
        <v>17</v>
      </c>
      <c r="O215" s="1831" t="s">
        <v>26</v>
      </c>
      <c r="P215" s="1838">
        <v>6</v>
      </c>
      <c r="Q215" s="1839">
        <f t="shared" si="43"/>
        <v>137.22</v>
      </c>
    </row>
    <row r="216" spans="1:17" ht="45" customHeight="1" x14ac:dyDescent="0.3">
      <c r="A216" s="1840" t="s">
        <v>20</v>
      </c>
      <c r="B216" s="1840" t="s">
        <v>567</v>
      </c>
      <c r="C216" s="1840" t="s">
        <v>35</v>
      </c>
      <c r="D216" s="1840" t="s">
        <v>568</v>
      </c>
      <c r="E216" s="1840" t="s">
        <v>569</v>
      </c>
      <c r="F216" s="1841">
        <f t="shared" si="40"/>
        <v>2</v>
      </c>
      <c r="G216" s="1840" t="s">
        <v>33</v>
      </c>
      <c r="H216" s="1842">
        <v>13.83</v>
      </c>
      <c r="I216" s="1843">
        <v>13.83</v>
      </c>
      <c r="J216" s="1844">
        <v>0.2223</v>
      </c>
      <c r="K216" s="1845">
        <f t="shared" si="41"/>
        <v>16.904409000000001</v>
      </c>
      <c r="L216" s="1846">
        <f t="shared" si="42"/>
        <v>33.799999999999997</v>
      </c>
      <c r="M216" s="1840" t="s">
        <v>18</v>
      </c>
      <c r="N216" s="1840" t="s">
        <v>17</v>
      </c>
      <c r="O216" s="1840" t="s">
        <v>26</v>
      </c>
      <c r="P216" s="1847">
        <v>2</v>
      </c>
      <c r="Q216" s="1848">
        <f t="shared" si="43"/>
        <v>33.799999999999997</v>
      </c>
    </row>
    <row r="217" spans="1:17" ht="45" customHeight="1" x14ac:dyDescent="0.3">
      <c r="A217" s="1849" t="s">
        <v>20</v>
      </c>
      <c r="B217" s="1849" t="s">
        <v>570</v>
      </c>
      <c r="C217" s="1849" t="s">
        <v>35</v>
      </c>
      <c r="D217" s="1849" t="s">
        <v>571</v>
      </c>
      <c r="E217" s="1849" t="s">
        <v>572</v>
      </c>
      <c r="F217" s="1850">
        <f t="shared" si="40"/>
        <v>4</v>
      </c>
      <c r="G217" s="1849" t="s">
        <v>33</v>
      </c>
      <c r="H217" s="1851">
        <v>13.83</v>
      </c>
      <c r="I217" s="1852">
        <v>13.83</v>
      </c>
      <c r="J217" s="1853">
        <v>0.2223</v>
      </c>
      <c r="K217" s="1854">
        <f t="shared" si="41"/>
        <v>16.904409000000001</v>
      </c>
      <c r="L217" s="1855">
        <f t="shared" si="42"/>
        <v>67.599999999999994</v>
      </c>
      <c r="M217" s="1849" t="s">
        <v>18</v>
      </c>
      <c r="N217" s="1849" t="s">
        <v>17</v>
      </c>
      <c r="O217" s="1849" t="s">
        <v>26</v>
      </c>
      <c r="P217" s="1856">
        <v>4</v>
      </c>
      <c r="Q217" s="1857">
        <f t="shared" si="43"/>
        <v>67.599999999999994</v>
      </c>
    </row>
    <row r="218" spans="1:17" ht="45" customHeight="1" x14ac:dyDescent="0.3">
      <c r="A218" s="1858" t="s">
        <v>20</v>
      </c>
      <c r="B218" s="1858" t="s">
        <v>573</v>
      </c>
      <c r="C218" s="1858" t="s">
        <v>22</v>
      </c>
      <c r="D218" s="1858" t="s">
        <v>574</v>
      </c>
      <c r="E218" s="1858" t="s">
        <v>575</v>
      </c>
      <c r="F218" s="1859">
        <f t="shared" si="40"/>
        <v>30</v>
      </c>
      <c r="G218" s="1858" t="s">
        <v>33</v>
      </c>
      <c r="H218" s="1860">
        <v>13.65</v>
      </c>
      <c r="I218" s="1861">
        <v>13.65</v>
      </c>
      <c r="J218" s="1862">
        <v>0.2223</v>
      </c>
      <c r="K218" s="1863">
        <f t="shared" si="41"/>
        <v>16.684395000000002</v>
      </c>
      <c r="L218" s="1864">
        <f t="shared" si="42"/>
        <v>500.4</v>
      </c>
      <c r="M218" s="1858" t="s">
        <v>18</v>
      </c>
      <c r="N218" s="1858" t="s">
        <v>17</v>
      </c>
      <c r="O218" s="1858" t="s">
        <v>26</v>
      </c>
      <c r="P218" s="1865">
        <v>30</v>
      </c>
      <c r="Q218" s="1866">
        <f t="shared" si="43"/>
        <v>500.4</v>
      </c>
    </row>
    <row r="219" spans="1:17" ht="45" customHeight="1" x14ac:dyDescent="0.3">
      <c r="A219" s="1867" t="s">
        <v>20</v>
      </c>
      <c r="B219" s="1867" t="s">
        <v>576</v>
      </c>
      <c r="C219" s="1867" t="s">
        <v>22</v>
      </c>
      <c r="D219" s="1867" t="s">
        <v>577</v>
      </c>
      <c r="E219" s="1867" t="s">
        <v>578</v>
      </c>
      <c r="F219" s="1868">
        <f t="shared" si="40"/>
        <v>1</v>
      </c>
      <c r="G219" s="1867" t="s">
        <v>33</v>
      </c>
      <c r="H219" s="1869">
        <v>17.78</v>
      </c>
      <c r="I219" s="1870">
        <v>17.78</v>
      </c>
      <c r="J219" s="1871">
        <v>0.2223</v>
      </c>
      <c r="K219" s="1872">
        <f t="shared" si="41"/>
        <v>21.732494000000003</v>
      </c>
      <c r="L219" s="1873">
        <f t="shared" si="42"/>
        <v>21.73</v>
      </c>
      <c r="M219" s="1867" t="s">
        <v>18</v>
      </c>
      <c r="N219" s="1867" t="s">
        <v>17</v>
      </c>
      <c r="O219" s="1867" t="s">
        <v>26</v>
      </c>
      <c r="P219" s="1874">
        <v>1</v>
      </c>
      <c r="Q219" s="1875">
        <f t="shared" si="43"/>
        <v>21.73</v>
      </c>
    </row>
    <row r="220" spans="1:17" ht="45" customHeight="1" x14ac:dyDescent="0.3">
      <c r="A220" s="1876" t="s">
        <v>20</v>
      </c>
      <c r="B220" s="1876" t="s">
        <v>579</v>
      </c>
      <c r="C220" s="1876" t="s">
        <v>22</v>
      </c>
      <c r="D220" s="1876" t="s">
        <v>580</v>
      </c>
      <c r="E220" s="1876" t="s">
        <v>581</v>
      </c>
      <c r="F220" s="1877">
        <f t="shared" si="40"/>
        <v>5</v>
      </c>
      <c r="G220" s="1876" t="s">
        <v>33</v>
      </c>
      <c r="H220" s="1878">
        <v>26.1</v>
      </c>
      <c r="I220" s="1879">
        <v>26.1</v>
      </c>
      <c r="J220" s="1880">
        <v>0.2223</v>
      </c>
      <c r="K220" s="1881">
        <f t="shared" si="41"/>
        <v>31.902030000000003</v>
      </c>
      <c r="L220" s="1882">
        <f t="shared" si="42"/>
        <v>159.5</v>
      </c>
      <c r="M220" s="1876" t="s">
        <v>18</v>
      </c>
      <c r="N220" s="1876" t="s">
        <v>17</v>
      </c>
      <c r="O220" s="1876" t="s">
        <v>26</v>
      </c>
      <c r="P220" s="1883">
        <v>5</v>
      </c>
      <c r="Q220" s="1884">
        <f t="shared" si="43"/>
        <v>159.5</v>
      </c>
    </row>
    <row r="221" spans="1:17" ht="45" customHeight="1" x14ac:dyDescent="0.3">
      <c r="A221" s="1885" t="s">
        <v>20</v>
      </c>
      <c r="B221" s="1885" t="s">
        <v>582</v>
      </c>
      <c r="C221" s="1885" t="s">
        <v>22</v>
      </c>
      <c r="D221" s="1885" t="s">
        <v>583</v>
      </c>
      <c r="E221" s="1885" t="s">
        <v>584</v>
      </c>
      <c r="F221" s="1886">
        <f t="shared" si="40"/>
        <v>3</v>
      </c>
      <c r="G221" s="1885" t="s">
        <v>33</v>
      </c>
      <c r="H221" s="1887">
        <v>5.93</v>
      </c>
      <c r="I221" s="1888">
        <v>5.93</v>
      </c>
      <c r="J221" s="1889">
        <v>0.2223</v>
      </c>
      <c r="K221" s="1890">
        <f t="shared" si="41"/>
        <v>7.2482389999999999</v>
      </c>
      <c r="L221" s="1891">
        <f t="shared" si="42"/>
        <v>21.75</v>
      </c>
      <c r="M221" s="1885" t="s">
        <v>18</v>
      </c>
      <c r="N221" s="1885" t="s">
        <v>17</v>
      </c>
      <c r="O221" s="1885" t="s">
        <v>26</v>
      </c>
      <c r="P221" s="1892">
        <v>3</v>
      </c>
      <c r="Q221" s="1893">
        <f t="shared" si="43"/>
        <v>21.75</v>
      </c>
    </row>
    <row r="222" spans="1:17" ht="45" customHeight="1" x14ac:dyDescent="0.3">
      <c r="A222" s="1894" t="s">
        <v>20</v>
      </c>
      <c r="B222" s="1894" t="s">
        <v>585</v>
      </c>
      <c r="C222" s="1894" t="s">
        <v>22</v>
      </c>
      <c r="D222" s="1894" t="s">
        <v>586</v>
      </c>
      <c r="E222" s="1894" t="s">
        <v>587</v>
      </c>
      <c r="F222" s="1895">
        <f t="shared" si="40"/>
        <v>2</v>
      </c>
      <c r="G222" s="1894" t="s">
        <v>33</v>
      </c>
      <c r="H222" s="1896">
        <v>15.78</v>
      </c>
      <c r="I222" s="1897">
        <v>15.78</v>
      </c>
      <c r="J222" s="1898">
        <v>0.2223</v>
      </c>
      <c r="K222" s="1899">
        <f t="shared" si="41"/>
        <v>19.287893999999998</v>
      </c>
      <c r="L222" s="1900">
        <f t="shared" si="42"/>
        <v>38.58</v>
      </c>
      <c r="M222" s="1894" t="s">
        <v>18</v>
      </c>
      <c r="N222" s="1894" t="s">
        <v>17</v>
      </c>
      <c r="O222" s="1894" t="s">
        <v>26</v>
      </c>
      <c r="P222" s="1901">
        <v>2</v>
      </c>
      <c r="Q222" s="1902">
        <f t="shared" si="43"/>
        <v>38.58</v>
      </c>
    </row>
    <row r="223" spans="1:17" ht="45" customHeight="1" x14ac:dyDescent="0.3">
      <c r="A223" s="1903" t="s">
        <v>20</v>
      </c>
      <c r="B223" s="1903" t="s">
        <v>588</v>
      </c>
      <c r="C223" s="1903" t="s">
        <v>22</v>
      </c>
      <c r="D223" s="1903" t="s">
        <v>589</v>
      </c>
      <c r="E223" s="1903" t="s">
        <v>590</v>
      </c>
      <c r="F223" s="1904">
        <f t="shared" si="40"/>
        <v>8</v>
      </c>
      <c r="G223" s="1903" t="s">
        <v>33</v>
      </c>
      <c r="H223" s="1905">
        <v>73.36</v>
      </c>
      <c r="I223" s="1906">
        <v>73.36</v>
      </c>
      <c r="J223" s="1907">
        <v>0.2223</v>
      </c>
      <c r="K223" s="1908">
        <f t="shared" si="41"/>
        <v>89.667928000000003</v>
      </c>
      <c r="L223" s="1909">
        <f t="shared" si="42"/>
        <v>717.36</v>
      </c>
      <c r="M223" s="1903" t="s">
        <v>18</v>
      </c>
      <c r="N223" s="1903" t="s">
        <v>17</v>
      </c>
      <c r="O223" s="1903" t="s">
        <v>26</v>
      </c>
      <c r="P223" s="1910">
        <v>8</v>
      </c>
      <c r="Q223" s="1911">
        <f t="shared" si="43"/>
        <v>717.36</v>
      </c>
    </row>
    <row r="224" spans="1:17" ht="45" customHeight="1" x14ac:dyDescent="0.3">
      <c r="A224" s="1912" t="s">
        <v>20</v>
      </c>
      <c r="B224" s="1912" t="s">
        <v>591</v>
      </c>
      <c r="C224" s="1912" t="s">
        <v>22</v>
      </c>
      <c r="D224" s="1912" t="s">
        <v>592</v>
      </c>
      <c r="E224" s="1912" t="s">
        <v>593</v>
      </c>
      <c r="F224" s="1913">
        <f t="shared" si="40"/>
        <v>2</v>
      </c>
      <c r="G224" s="1912" t="s">
        <v>33</v>
      </c>
      <c r="H224" s="1914">
        <v>89.55</v>
      </c>
      <c r="I224" s="1915">
        <v>89.55</v>
      </c>
      <c r="J224" s="1916">
        <v>0.2223</v>
      </c>
      <c r="K224" s="1917">
        <f t="shared" si="41"/>
        <v>109.456965</v>
      </c>
      <c r="L224" s="1918">
        <f t="shared" si="42"/>
        <v>218.92</v>
      </c>
      <c r="M224" s="1912" t="s">
        <v>18</v>
      </c>
      <c r="N224" s="1912" t="s">
        <v>17</v>
      </c>
      <c r="O224" s="1912" t="s">
        <v>26</v>
      </c>
      <c r="P224" s="1919">
        <v>2</v>
      </c>
      <c r="Q224" s="1920">
        <f t="shared" si="43"/>
        <v>218.92</v>
      </c>
    </row>
    <row r="225" spans="1:17" ht="45" customHeight="1" x14ac:dyDescent="0.3">
      <c r="A225" s="1921" t="s">
        <v>20</v>
      </c>
      <c r="B225" s="1921" t="s">
        <v>594</v>
      </c>
      <c r="C225" s="1921" t="s">
        <v>22</v>
      </c>
      <c r="D225" s="1921" t="s">
        <v>595</v>
      </c>
      <c r="E225" s="1921" t="s">
        <v>596</v>
      </c>
      <c r="F225" s="1922">
        <f t="shared" si="40"/>
        <v>4</v>
      </c>
      <c r="G225" s="1921" t="s">
        <v>33</v>
      </c>
      <c r="H225" s="1923">
        <v>7.95</v>
      </c>
      <c r="I225" s="1924">
        <v>7.95</v>
      </c>
      <c r="J225" s="1925">
        <v>0.2223</v>
      </c>
      <c r="K225" s="1926">
        <f t="shared" si="41"/>
        <v>9.7172850000000004</v>
      </c>
      <c r="L225" s="1927">
        <f t="shared" si="42"/>
        <v>38.880000000000003</v>
      </c>
      <c r="M225" s="1921" t="s">
        <v>18</v>
      </c>
      <c r="N225" s="1921" t="s">
        <v>17</v>
      </c>
      <c r="O225" s="1921" t="s">
        <v>26</v>
      </c>
      <c r="P225" s="1928">
        <v>4</v>
      </c>
      <c r="Q225" s="1929">
        <f t="shared" si="43"/>
        <v>38.880000000000003</v>
      </c>
    </row>
    <row r="226" spans="1:17" ht="45" customHeight="1" x14ac:dyDescent="0.3">
      <c r="A226" s="1930" t="s">
        <v>20</v>
      </c>
      <c r="B226" s="1930" t="s">
        <v>597</v>
      </c>
      <c r="C226" s="1930" t="s">
        <v>22</v>
      </c>
      <c r="D226" s="1930" t="s">
        <v>595</v>
      </c>
      <c r="E226" s="1930" t="s">
        <v>596</v>
      </c>
      <c r="F226" s="1931">
        <f t="shared" si="40"/>
        <v>4</v>
      </c>
      <c r="G226" s="1930" t="s">
        <v>33</v>
      </c>
      <c r="H226" s="1932">
        <v>7.95</v>
      </c>
      <c r="I226" s="1933">
        <v>7.95</v>
      </c>
      <c r="J226" s="1934">
        <v>0.2223</v>
      </c>
      <c r="K226" s="1935">
        <f t="shared" si="41"/>
        <v>9.7172850000000004</v>
      </c>
      <c r="L226" s="1936">
        <f t="shared" si="42"/>
        <v>38.880000000000003</v>
      </c>
      <c r="M226" s="1930" t="s">
        <v>18</v>
      </c>
      <c r="N226" s="1930" t="s">
        <v>17</v>
      </c>
      <c r="O226" s="1930" t="s">
        <v>26</v>
      </c>
      <c r="P226" s="1937">
        <v>4</v>
      </c>
      <c r="Q226" s="1938">
        <f t="shared" si="43"/>
        <v>38.880000000000003</v>
      </c>
    </row>
    <row r="227" spans="1:17" ht="45" customHeight="1" x14ac:dyDescent="0.3">
      <c r="A227" s="1939" t="s">
        <v>20</v>
      </c>
      <c r="B227" s="1939" t="s">
        <v>598</v>
      </c>
      <c r="C227" s="1939" t="s">
        <v>22</v>
      </c>
      <c r="D227" s="1939" t="s">
        <v>599</v>
      </c>
      <c r="E227" s="1939" t="s">
        <v>600</v>
      </c>
      <c r="F227" s="1940">
        <f t="shared" si="40"/>
        <v>28</v>
      </c>
      <c r="G227" s="1939" t="s">
        <v>33</v>
      </c>
      <c r="H227" s="1941">
        <v>13.53</v>
      </c>
      <c r="I227" s="1942">
        <v>13.53</v>
      </c>
      <c r="J227" s="1943">
        <v>0.2223</v>
      </c>
      <c r="K227" s="1944">
        <f t="shared" si="41"/>
        <v>16.537718999999999</v>
      </c>
      <c r="L227" s="1945">
        <f t="shared" si="42"/>
        <v>463.12</v>
      </c>
      <c r="M227" s="1939" t="s">
        <v>18</v>
      </c>
      <c r="N227" s="1939" t="s">
        <v>17</v>
      </c>
      <c r="O227" s="1939" t="s">
        <v>26</v>
      </c>
      <c r="P227" s="1946">
        <v>28</v>
      </c>
      <c r="Q227" s="1947">
        <f t="shared" si="43"/>
        <v>463.12</v>
      </c>
    </row>
    <row r="228" spans="1:17" ht="45" customHeight="1" x14ac:dyDescent="0.3">
      <c r="A228" s="1948" t="s">
        <v>20</v>
      </c>
      <c r="B228" s="1948" t="s">
        <v>601</v>
      </c>
      <c r="C228" s="1948" t="s">
        <v>22</v>
      </c>
      <c r="D228" s="1948" t="s">
        <v>602</v>
      </c>
      <c r="E228" s="1948" t="s">
        <v>603</v>
      </c>
      <c r="F228" s="1949">
        <f t="shared" si="40"/>
        <v>4</v>
      </c>
      <c r="G228" s="1948" t="s">
        <v>33</v>
      </c>
      <c r="H228" s="1950">
        <v>37.19</v>
      </c>
      <c r="I228" s="1951">
        <v>37.19</v>
      </c>
      <c r="J228" s="1952">
        <v>0.2223</v>
      </c>
      <c r="K228" s="1953">
        <f t="shared" si="41"/>
        <v>45.457336999999995</v>
      </c>
      <c r="L228" s="1954">
        <f t="shared" si="42"/>
        <v>181.84</v>
      </c>
      <c r="M228" s="1948" t="s">
        <v>18</v>
      </c>
      <c r="N228" s="1948" t="s">
        <v>17</v>
      </c>
      <c r="O228" s="1948" t="s">
        <v>26</v>
      </c>
      <c r="P228" s="1955">
        <v>4</v>
      </c>
      <c r="Q228" s="1956">
        <f t="shared" si="43"/>
        <v>181.84</v>
      </c>
    </row>
    <row r="229" spans="1:17" ht="45" customHeight="1" x14ac:dyDescent="0.3">
      <c r="A229" s="1957" t="s">
        <v>20</v>
      </c>
      <c r="B229" s="1957" t="s">
        <v>604</v>
      </c>
      <c r="C229" s="1957" t="s">
        <v>22</v>
      </c>
      <c r="D229" s="1957" t="s">
        <v>605</v>
      </c>
      <c r="E229" s="1957" t="s">
        <v>606</v>
      </c>
      <c r="F229" s="1958">
        <f t="shared" si="40"/>
        <v>26</v>
      </c>
      <c r="G229" s="1957" t="s">
        <v>33</v>
      </c>
      <c r="H229" s="1959">
        <v>96.29</v>
      </c>
      <c r="I229" s="1960">
        <v>96.29</v>
      </c>
      <c r="J229" s="1961">
        <v>0.2223</v>
      </c>
      <c r="K229" s="1962">
        <f t="shared" si="41"/>
        <v>117.695267</v>
      </c>
      <c r="L229" s="1963">
        <f t="shared" si="42"/>
        <v>3060.2</v>
      </c>
      <c r="M229" s="1957" t="s">
        <v>18</v>
      </c>
      <c r="N229" s="1957" t="s">
        <v>17</v>
      </c>
      <c r="O229" s="1957" t="s">
        <v>26</v>
      </c>
      <c r="P229" s="1964">
        <v>26</v>
      </c>
      <c r="Q229" s="1965">
        <f t="shared" si="43"/>
        <v>3060.2000000000003</v>
      </c>
    </row>
    <row r="230" spans="1:17" ht="45" customHeight="1" x14ac:dyDescent="0.3">
      <c r="A230" s="1966" t="s">
        <v>20</v>
      </c>
      <c r="B230" s="1966" t="s">
        <v>607</v>
      </c>
      <c r="C230" s="1966" t="s">
        <v>22</v>
      </c>
      <c r="D230" s="1966" t="s">
        <v>608</v>
      </c>
      <c r="E230" s="1966" t="s">
        <v>609</v>
      </c>
      <c r="F230" s="1967">
        <f t="shared" si="40"/>
        <v>6</v>
      </c>
      <c r="G230" s="1966" t="s">
        <v>33</v>
      </c>
      <c r="H230" s="1968">
        <v>116.24</v>
      </c>
      <c r="I230" s="1969">
        <v>116.24</v>
      </c>
      <c r="J230" s="1970">
        <v>0.2223</v>
      </c>
      <c r="K230" s="1971">
        <f t="shared" si="41"/>
        <v>142.080152</v>
      </c>
      <c r="L230" s="1972">
        <f t="shared" si="42"/>
        <v>852.48</v>
      </c>
      <c r="M230" s="1966" t="s">
        <v>18</v>
      </c>
      <c r="N230" s="1966" t="s">
        <v>17</v>
      </c>
      <c r="O230" s="1966" t="s">
        <v>26</v>
      </c>
      <c r="P230" s="1973">
        <v>6</v>
      </c>
      <c r="Q230" s="1974">
        <f t="shared" si="43"/>
        <v>852.48</v>
      </c>
    </row>
    <row r="231" spans="1:17" ht="45" customHeight="1" x14ac:dyDescent="0.3">
      <c r="A231" s="1975" t="s">
        <v>20</v>
      </c>
      <c r="B231" s="1975" t="s">
        <v>610</v>
      </c>
      <c r="C231" s="1975" t="s">
        <v>22</v>
      </c>
      <c r="D231" s="1975" t="s">
        <v>611</v>
      </c>
      <c r="E231" s="1975" t="s">
        <v>612</v>
      </c>
      <c r="F231" s="1976">
        <f t="shared" si="40"/>
        <v>47</v>
      </c>
      <c r="G231" s="1975" t="s">
        <v>33</v>
      </c>
      <c r="H231" s="1977">
        <v>12.4</v>
      </c>
      <c r="I231" s="1978">
        <v>12.4</v>
      </c>
      <c r="J231" s="1979">
        <v>0.2223</v>
      </c>
      <c r="K231" s="1980">
        <f t="shared" si="41"/>
        <v>15.15652</v>
      </c>
      <c r="L231" s="1981">
        <f t="shared" si="42"/>
        <v>712.52</v>
      </c>
      <c r="M231" s="1975" t="s">
        <v>18</v>
      </c>
      <c r="N231" s="1975" t="s">
        <v>17</v>
      </c>
      <c r="O231" s="1975" t="s">
        <v>26</v>
      </c>
      <c r="P231" s="1982">
        <v>47</v>
      </c>
      <c r="Q231" s="1983">
        <f t="shared" si="43"/>
        <v>712.52</v>
      </c>
    </row>
    <row r="232" spans="1:17" ht="45" customHeight="1" x14ac:dyDescent="0.3">
      <c r="A232" s="1984" t="s">
        <v>20</v>
      </c>
      <c r="B232" s="1984" t="s">
        <v>613</v>
      </c>
      <c r="C232" s="1984" t="s">
        <v>22</v>
      </c>
      <c r="D232" s="1984" t="s">
        <v>611</v>
      </c>
      <c r="E232" s="1984" t="s">
        <v>612</v>
      </c>
      <c r="F232" s="1985">
        <f t="shared" si="40"/>
        <v>12</v>
      </c>
      <c r="G232" s="1984" t="s">
        <v>33</v>
      </c>
      <c r="H232" s="1986">
        <v>12.4</v>
      </c>
      <c r="I232" s="1987">
        <v>12.4</v>
      </c>
      <c r="J232" s="1988">
        <v>0.2223</v>
      </c>
      <c r="K232" s="1989">
        <f t="shared" si="41"/>
        <v>15.15652</v>
      </c>
      <c r="L232" s="1990">
        <f t="shared" si="42"/>
        <v>181.92</v>
      </c>
      <c r="M232" s="1984" t="s">
        <v>18</v>
      </c>
      <c r="N232" s="1984" t="s">
        <v>17</v>
      </c>
      <c r="O232" s="1984" t="s">
        <v>26</v>
      </c>
      <c r="P232" s="1991">
        <v>12</v>
      </c>
      <c r="Q232" s="1992">
        <f t="shared" si="43"/>
        <v>181.92000000000002</v>
      </c>
    </row>
    <row r="233" spans="1:17" ht="45" customHeight="1" x14ac:dyDescent="0.3">
      <c r="A233" s="1993" t="s">
        <v>20</v>
      </c>
      <c r="B233" s="1993" t="s">
        <v>614</v>
      </c>
      <c r="C233" s="1993" t="s">
        <v>22</v>
      </c>
      <c r="D233" s="1993" t="s">
        <v>615</v>
      </c>
      <c r="E233" s="1993" t="s">
        <v>616</v>
      </c>
      <c r="F233" s="1994">
        <f t="shared" ref="F233:F249" si="44">P233</f>
        <v>17</v>
      </c>
      <c r="G233" s="1993" t="s">
        <v>33</v>
      </c>
      <c r="H233" s="1995">
        <v>12.97</v>
      </c>
      <c r="I233" s="1996">
        <v>12.97</v>
      </c>
      <c r="J233" s="1997">
        <v>0.2223</v>
      </c>
      <c r="K233" s="1998">
        <f t="shared" ref="K233:K264" si="45">ROUND(I233,2)+(ROUND(I233,2)*J233)</f>
        <v>15.853231000000001</v>
      </c>
      <c r="L233" s="1999">
        <f t="shared" ref="L233:L249" si="46">ROUND(Q233,2)</f>
        <v>269.45</v>
      </c>
      <c r="M233" s="1993" t="s">
        <v>18</v>
      </c>
      <c r="N233" s="1993" t="s">
        <v>17</v>
      </c>
      <c r="O233" s="1993" t="s">
        <v>26</v>
      </c>
      <c r="P233" s="2000">
        <v>17</v>
      </c>
      <c r="Q233" s="2001">
        <f t="shared" ref="Q233:Q264" si="47">ROUND(K233,2)*P233</f>
        <v>269.45</v>
      </c>
    </row>
    <row r="234" spans="1:17" ht="45" customHeight="1" x14ac:dyDescent="0.3">
      <c r="A234" s="2002" t="s">
        <v>20</v>
      </c>
      <c r="B234" s="2002" t="s">
        <v>617</v>
      </c>
      <c r="C234" s="2002" t="s">
        <v>22</v>
      </c>
      <c r="D234" s="2002" t="s">
        <v>618</v>
      </c>
      <c r="E234" s="2002" t="s">
        <v>619</v>
      </c>
      <c r="F234" s="2003">
        <f t="shared" si="44"/>
        <v>14</v>
      </c>
      <c r="G234" s="2002" t="s">
        <v>33</v>
      </c>
      <c r="H234" s="2004">
        <v>21.16</v>
      </c>
      <c r="I234" s="2005">
        <v>21.16</v>
      </c>
      <c r="J234" s="2006">
        <v>0.2223</v>
      </c>
      <c r="K234" s="2007">
        <f t="shared" si="45"/>
        <v>25.863868</v>
      </c>
      <c r="L234" s="2008">
        <f t="shared" si="46"/>
        <v>362.04</v>
      </c>
      <c r="M234" s="2002" t="s">
        <v>18</v>
      </c>
      <c r="N234" s="2002" t="s">
        <v>17</v>
      </c>
      <c r="O234" s="2002" t="s">
        <v>26</v>
      </c>
      <c r="P234" s="2009">
        <v>14</v>
      </c>
      <c r="Q234" s="2010">
        <f t="shared" si="47"/>
        <v>362.03999999999996</v>
      </c>
    </row>
    <row r="235" spans="1:17" ht="45" customHeight="1" x14ac:dyDescent="0.3">
      <c r="A235" s="2011" t="s">
        <v>20</v>
      </c>
      <c r="B235" s="2011" t="s">
        <v>620</v>
      </c>
      <c r="C235" s="2011" t="s">
        <v>22</v>
      </c>
      <c r="D235" s="2011" t="s">
        <v>621</v>
      </c>
      <c r="E235" s="2011" t="s">
        <v>622</v>
      </c>
      <c r="F235" s="2012">
        <f t="shared" si="44"/>
        <v>7</v>
      </c>
      <c r="G235" s="2011" t="s">
        <v>33</v>
      </c>
      <c r="H235" s="2013">
        <v>71.97</v>
      </c>
      <c r="I235" s="2014">
        <v>71.97</v>
      </c>
      <c r="J235" s="2015">
        <v>0.2223</v>
      </c>
      <c r="K235" s="2016">
        <f t="shared" si="45"/>
        <v>87.968930999999998</v>
      </c>
      <c r="L235" s="2017">
        <f t="shared" si="46"/>
        <v>615.79</v>
      </c>
      <c r="M235" s="2011" t="s">
        <v>18</v>
      </c>
      <c r="N235" s="2011" t="s">
        <v>17</v>
      </c>
      <c r="O235" s="2011" t="s">
        <v>26</v>
      </c>
      <c r="P235" s="2018">
        <v>7</v>
      </c>
      <c r="Q235" s="2019">
        <f t="shared" si="47"/>
        <v>615.79</v>
      </c>
    </row>
    <row r="236" spans="1:17" ht="45" customHeight="1" x14ac:dyDescent="0.3">
      <c r="A236" s="2020" t="s">
        <v>20</v>
      </c>
      <c r="B236" s="2020" t="s">
        <v>623</v>
      </c>
      <c r="C236" s="2020" t="s">
        <v>22</v>
      </c>
      <c r="D236" s="2020" t="s">
        <v>624</v>
      </c>
      <c r="E236" s="2020" t="s">
        <v>625</v>
      </c>
      <c r="F236" s="2021">
        <f t="shared" si="44"/>
        <v>4</v>
      </c>
      <c r="G236" s="2020" t="s">
        <v>33</v>
      </c>
      <c r="H236" s="2022">
        <v>94.09</v>
      </c>
      <c r="I236" s="2023">
        <v>94.09</v>
      </c>
      <c r="J236" s="2024">
        <v>0.2223</v>
      </c>
      <c r="K236" s="2025">
        <f t="shared" si="45"/>
        <v>115.006207</v>
      </c>
      <c r="L236" s="2026">
        <f t="shared" si="46"/>
        <v>460.04</v>
      </c>
      <c r="M236" s="2020" t="s">
        <v>18</v>
      </c>
      <c r="N236" s="2020" t="s">
        <v>17</v>
      </c>
      <c r="O236" s="2020" t="s">
        <v>26</v>
      </c>
      <c r="P236" s="2027">
        <v>4</v>
      </c>
      <c r="Q236" s="2028">
        <f t="shared" si="47"/>
        <v>460.04</v>
      </c>
    </row>
    <row r="237" spans="1:17" ht="45" customHeight="1" x14ac:dyDescent="0.3">
      <c r="A237" s="2029" t="s">
        <v>20</v>
      </c>
      <c r="B237" s="2029" t="s">
        <v>626</v>
      </c>
      <c r="C237" s="2029" t="s">
        <v>22</v>
      </c>
      <c r="D237" s="2029" t="s">
        <v>627</v>
      </c>
      <c r="E237" s="2029" t="s">
        <v>628</v>
      </c>
      <c r="F237" s="2030">
        <f t="shared" si="44"/>
        <v>10</v>
      </c>
      <c r="G237" s="2029" t="s">
        <v>33</v>
      </c>
      <c r="H237" s="2031">
        <v>18.55</v>
      </c>
      <c r="I237" s="2032">
        <v>18.55</v>
      </c>
      <c r="J237" s="2033">
        <v>0.2223</v>
      </c>
      <c r="K237" s="2034">
        <f t="shared" si="45"/>
        <v>22.673665</v>
      </c>
      <c r="L237" s="2035">
        <f t="shared" si="46"/>
        <v>226.7</v>
      </c>
      <c r="M237" s="2029" t="s">
        <v>18</v>
      </c>
      <c r="N237" s="2029" t="s">
        <v>17</v>
      </c>
      <c r="O237" s="2029" t="s">
        <v>26</v>
      </c>
      <c r="P237" s="2036">
        <v>10</v>
      </c>
      <c r="Q237" s="2037">
        <f t="shared" si="47"/>
        <v>226.70000000000002</v>
      </c>
    </row>
    <row r="238" spans="1:17" ht="45" customHeight="1" x14ac:dyDescent="0.3">
      <c r="A238" s="2038" t="s">
        <v>20</v>
      </c>
      <c r="B238" s="2038" t="s">
        <v>629</v>
      </c>
      <c r="C238" s="2038" t="s">
        <v>22</v>
      </c>
      <c r="D238" s="2038" t="s">
        <v>630</v>
      </c>
      <c r="E238" s="2038" t="s">
        <v>631</v>
      </c>
      <c r="F238" s="2039">
        <f t="shared" si="44"/>
        <v>2</v>
      </c>
      <c r="G238" s="2038" t="s">
        <v>33</v>
      </c>
      <c r="H238" s="2040">
        <v>54.75</v>
      </c>
      <c r="I238" s="2041">
        <v>54.75</v>
      </c>
      <c r="J238" s="2042">
        <v>0.2223</v>
      </c>
      <c r="K238" s="2043">
        <f t="shared" si="45"/>
        <v>66.920924999999997</v>
      </c>
      <c r="L238" s="2044">
        <f t="shared" si="46"/>
        <v>133.84</v>
      </c>
      <c r="M238" s="2038" t="s">
        <v>18</v>
      </c>
      <c r="N238" s="2038" t="s">
        <v>17</v>
      </c>
      <c r="O238" s="2038" t="s">
        <v>26</v>
      </c>
      <c r="P238" s="2045">
        <v>2</v>
      </c>
      <c r="Q238" s="2046">
        <f t="shared" si="47"/>
        <v>133.84</v>
      </c>
    </row>
    <row r="239" spans="1:17" ht="45" customHeight="1" x14ac:dyDescent="0.3">
      <c r="A239" s="2047" t="s">
        <v>20</v>
      </c>
      <c r="B239" s="2047" t="s">
        <v>632</v>
      </c>
      <c r="C239" s="2047" t="s">
        <v>22</v>
      </c>
      <c r="D239" s="2047" t="s">
        <v>630</v>
      </c>
      <c r="E239" s="2047" t="s">
        <v>631</v>
      </c>
      <c r="F239" s="2048">
        <f t="shared" si="44"/>
        <v>13</v>
      </c>
      <c r="G239" s="2047" t="s">
        <v>33</v>
      </c>
      <c r="H239" s="2049">
        <v>54.75</v>
      </c>
      <c r="I239" s="2050">
        <v>54.75</v>
      </c>
      <c r="J239" s="2051">
        <v>0.2223</v>
      </c>
      <c r="K239" s="2052">
        <f t="shared" si="45"/>
        <v>66.920924999999997</v>
      </c>
      <c r="L239" s="2053">
        <f t="shared" si="46"/>
        <v>869.96</v>
      </c>
      <c r="M239" s="2047" t="s">
        <v>18</v>
      </c>
      <c r="N239" s="2047" t="s">
        <v>17</v>
      </c>
      <c r="O239" s="2047" t="s">
        <v>26</v>
      </c>
      <c r="P239" s="2054">
        <v>13</v>
      </c>
      <c r="Q239" s="2055">
        <f t="shared" si="47"/>
        <v>869.96</v>
      </c>
    </row>
    <row r="240" spans="1:17" ht="45" customHeight="1" x14ac:dyDescent="0.3">
      <c r="A240" s="2056" t="s">
        <v>20</v>
      </c>
      <c r="B240" s="2056" t="s">
        <v>633</v>
      </c>
      <c r="C240" s="2056" t="s">
        <v>35</v>
      </c>
      <c r="D240" s="2056" t="s">
        <v>634</v>
      </c>
      <c r="E240" s="2056" t="s">
        <v>635</v>
      </c>
      <c r="F240" s="2057">
        <f t="shared" si="44"/>
        <v>3</v>
      </c>
      <c r="G240" s="2056" t="s">
        <v>33</v>
      </c>
      <c r="H240" s="2058">
        <v>27.39</v>
      </c>
      <c r="I240" s="2059">
        <v>27.39</v>
      </c>
      <c r="J240" s="2060">
        <v>0.2223</v>
      </c>
      <c r="K240" s="2061">
        <f t="shared" si="45"/>
        <v>33.478797</v>
      </c>
      <c r="L240" s="2062">
        <f t="shared" si="46"/>
        <v>100.44</v>
      </c>
      <c r="M240" s="2056" t="s">
        <v>18</v>
      </c>
      <c r="N240" s="2056" t="s">
        <v>17</v>
      </c>
      <c r="O240" s="2056" t="s">
        <v>26</v>
      </c>
      <c r="P240" s="2063">
        <v>3</v>
      </c>
      <c r="Q240" s="2064">
        <f t="shared" si="47"/>
        <v>100.44</v>
      </c>
    </row>
    <row r="241" spans="1:19" ht="45" customHeight="1" x14ac:dyDescent="0.3">
      <c r="A241" s="2065" t="s">
        <v>20</v>
      </c>
      <c r="B241" s="2065" t="s">
        <v>636</v>
      </c>
      <c r="C241" s="2065" t="s">
        <v>22</v>
      </c>
      <c r="D241" s="2065" t="s">
        <v>637</v>
      </c>
      <c r="E241" s="2065" t="s">
        <v>638</v>
      </c>
      <c r="F241" s="2066">
        <f t="shared" si="44"/>
        <v>8</v>
      </c>
      <c r="G241" s="2065" t="s">
        <v>33</v>
      </c>
      <c r="H241" s="2067">
        <v>20.91</v>
      </c>
      <c r="I241" s="2068">
        <v>20.91</v>
      </c>
      <c r="J241" s="2069">
        <v>0.2223</v>
      </c>
      <c r="K241" s="2070">
        <f t="shared" si="45"/>
        <v>25.558292999999999</v>
      </c>
      <c r="L241" s="2071">
        <f t="shared" si="46"/>
        <v>204.48</v>
      </c>
      <c r="M241" s="2065" t="s">
        <v>18</v>
      </c>
      <c r="N241" s="2065" t="s">
        <v>17</v>
      </c>
      <c r="O241" s="2065" t="s">
        <v>26</v>
      </c>
      <c r="P241" s="2072">
        <v>8</v>
      </c>
      <c r="Q241" s="2073">
        <f t="shared" si="47"/>
        <v>204.48</v>
      </c>
    </row>
    <row r="242" spans="1:19" ht="45" customHeight="1" x14ac:dyDescent="0.3">
      <c r="A242" s="2074" t="s">
        <v>20</v>
      </c>
      <c r="B242" s="2074" t="s">
        <v>639</v>
      </c>
      <c r="C242" s="2074" t="s">
        <v>22</v>
      </c>
      <c r="D242" s="2074" t="s">
        <v>640</v>
      </c>
      <c r="E242" s="2074" t="s">
        <v>641</v>
      </c>
      <c r="F242" s="2075">
        <f t="shared" si="44"/>
        <v>9</v>
      </c>
      <c r="G242" s="2074" t="s">
        <v>33</v>
      </c>
      <c r="H242" s="2076">
        <v>19.28</v>
      </c>
      <c r="I242" s="2077">
        <v>19.28</v>
      </c>
      <c r="J242" s="2078">
        <v>0.2223</v>
      </c>
      <c r="K242" s="2079">
        <f t="shared" si="45"/>
        <v>23.565944000000002</v>
      </c>
      <c r="L242" s="2080">
        <f t="shared" si="46"/>
        <v>212.13</v>
      </c>
      <c r="M242" s="2074" t="s">
        <v>18</v>
      </c>
      <c r="N242" s="2074" t="s">
        <v>17</v>
      </c>
      <c r="O242" s="2074" t="s">
        <v>26</v>
      </c>
      <c r="P242" s="2081">
        <v>9</v>
      </c>
      <c r="Q242" s="2082">
        <f t="shared" si="47"/>
        <v>212.13</v>
      </c>
    </row>
    <row r="243" spans="1:19" ht="45" customHeight="1" x14ac:dyDescent="0.3">
      <c r="A243" s="2083" t="s">
        <v>20</v>
      </c>
      <c r="B243" s="2083" t="s">
        <v>642</v>
      </c>
      <c r="C243" s="2083" t="s">
        <v>22</v>
      </c>
      <c r="D243" s="2083" t="s">
        <v>643</v>
      </c>
      <c r="E243" s="2083" t="s">
        <v>644</v>
      </c>
      <c r="F243" s="2084">
        <f t="shared" si="44"/>
        <v>3</v>
      </c>
      <c r="G243" s="2083" t="s">
        <v>33</v>
      </c>
      <c r="H243" s="2085">
        <v>296.87</v>
      </c>
      <c r="I243" s="2086">
        <v>296.87</v>
      </c>
      <c r="J243" s="2087">
        <v>0.2223</v>
      </c>
      <c r="K243" s="2088">
        <f t="shared" si="45"/>
        <v>362.86420099999998</v>
      </c>
      <c r="L243" s="2089">
        <f t="shared" si="46"/>
        <v>1088.58</v>
      </c>
      <c r="M243" s="2083" t="s">
        <v>18</v>
      </c>
      <c r="N243" s="2083" t="s">
        <v>17</v>
      </c>
      <c r="O243" s="2083" t="s">
        <v>26</v>
      </c>
      <c r="P243" s="2090">
        <v>3</v>
      </c>
      <c r="Q243" s="2091">
        <f t="shared" si="47"/>
        <v>1088.58</v>
      </c>
    </row>
    <row r="244" spans="1:19" ht="45" customHeight="1" x14ac:dyDescent="0.3">
      <c r="A244" s="2092" t="s">
        <v>20</v>
      </c>
      <c r="B244" s="2092" t="s">
        <v>645</v>
      </c>
      <c r="C244" s="2092" t="s">
        <v>22</v>
      </c>
      <c r="D244" s="2092" t="s">
        <v>646</v>
      </c>
      <c r="E244" s="2092" t="s">
        <v>647</v>
      </c>
      <c r="F244" s="2093">
        <f t="shared" si="44"/>
        <v>1</v>
      </c>
      <c r="G244" s="2092" t="s">
        <v>33</v>
      </c>
      <c r="H244" s="2094">
        <v>360.37</v>
      </c>
      <c r="I244" s="2095">
        <v>360.37</v>
      </c>
      <c r="J244" s="2096">
        <v>0.2223</v>
      </c>
      <c r="K244" s="2097">
        <f t="shared" si="45"/>
        <v>440.48025100000001</v>
      </c>
      <c r="L244" s="2098">
        <f t="shared" si="46"/>
        <v>440.48</v>
      </c>
      <c r="M244" s="2092" t="s">
        <v>18</v>
      </c>
      <c r="N244" s="2092" t="s">
        <v>17</v>
      </c>
      <c r="O244" s="2092" t="s">
        <v>26</v>
      </c>
      <c r="P244" s="2099">
        <v>1</v>
      </c>
      <c r="Q244" s="2100">
        <f t="shared" si="47"/>
        <v>440.48</v>
      </c>
    </row>
    <row r="245" spans="1:19" ht="45" customHeight="1" x14ac:dyDescent="0.3">
      <c r="A245" s="2101" t="s">
        <v>20</v>
      </c>
      <c r="B245" s="2101" t="s">
        <v>648</v>
      </c>
      <c r="C245" s="2101" t="s">
        <v>22</v>
      </c>
      <c r="D245" s="2101" t="s">
        <v>649</v>
      </c>
      <c r="E245" s="2101" t="s">
        <v>650</v>
      </c>
      <c r="F245" s="2102">
        <f t="shared" si="44"/>
        <v>2</v>
      </c>
      <c r="G245" s="2101" t="s">
        <v>33</v>
      </c>
      <c r="H245" s="2103">
        <v>84.76</v>
      </c>
      <c r="I245" s="2104">
        <v>84.76</v>
      </c>
      <c r="J245" s="2105">
        <v>0.2223</v>
      </c>
      <c r="K245" s="2106">
        <f t="shared" si="45"/>
        <v>103.602148</v>
      </c>
      <c r="L245" s="2107">
        <f t="shared" si="46"/>
        <v>207.2</v>
      </c>
      <c r="M245" s="2101" t="s">
        <v>18</v>
      </c>
      <c r="N245" s="2101" t="s">
        <v>17</v>
      </c>
      <c r="O245" s="2101" t="s">
        <v>26</v>
      </c>
      <c r="P245" s="2108">
        <v>2</v>
      </c>
      <c r="Q245" s="2109">
        <f t="shared" si="47"/>
        <v>207.2</v>
      </c>
    </row>
    <row r="246" spans="1:19" ht="45" customHeight="1" x14ac:dyDescent="0.3">
      <c r="A246" s="2110" t="s">
        <v>20</v>
      </c>
      <c r="B246" s="2110" t="s">
        <v>651</v>
      </c>
      <c r="C246" s="2110" t="s">
        <v>22</v>
      </c>
      <c r="D246" s="2110" t="s">
        <v>652</v>
      </c>
      <c r="E246" s="2110" t="s">
        <v>653</v>
      </c>
      <c r="F246" s="2111">
        <f t="shared" si="44"/>
        <v>8</v>
      </c>
      <c r="G246" s="2110" t="s">
        <v>33</v>
      </c>
      <c r="H246" s="2112">
        <v>170.6</v>
      </c>
      <c r="I246" s="2113">
        <v>170.6</v>
      </c>
      <c r="J246" s="2114">
        <v>0.2223</v>
      </c>
      <c r="K246" s="2115">
        <f t="shared" si="45"/>
        <v>208.52438000000001</v>
      </c>
      <c r="L246" s="2116">
        <f t="shared" si="46"/>
        <v>1668.16</v>
      </c>
      <c r="M246" s="2110" t="s">
        <v>18</v>
      </c>
      <c r="N246" s="2110" t="s">
        <v>17</v>
      </c>
      <c r="O246" s="2110" t="s">
        <v>26</v>
      </c>
      <c r="P246" s="2117">
        <v>8</v>
      </c>
      <c r="Q246" s="2118">
        <f t="shared" si="47"/>
        <v>1668.16</v>
      </c>
    </row>
    <row r="247" spans="1:19" ht="45" customHeight="1" x14ac:dyDescent="0.3">
      <c r="A247" s="2119" t="s">
        <v>20</v>
      </c>
      <c r="B247" s="2119" t="s">
        <v>654</v>
      </c>
      <c r="C247" s="2119" t="s">
        <v>22</v>
      </c>
      <c r="D247" s="2119" t="s">
        <v>655</v>
      </c>
      <c r="E247" s="2119" t="s">
        <v>656</v>
      </c>
      <c r="F247" s="2120">
        <f t="shared" si="44"/>
        <v>30</v>
      </c>
      <c r="G247" s="2119" t="s">
        <v>33</v>
      </c>
      <c r="H247" s="2121">
        <v>96.38</v>
      </c>
      <c r="I247" s="2122">
        <v>96.38</v>
      </c>
      <c r="J247" s="2123">
        <v>0.2223</v>
      </c>
      <c r="K247" s="2124">
        <f t="shared" si="45"/>
        <v>117.805274</v>
      </c>
      <c r="L247" s="2125">
        <f t="shared" si="46"/>
        <v>3534.3</v>
      </c>
      <c r="M247" s="2119" t="s">
        <v>18</v>
      </c>
      <c r="N247" s="2119" t="s">
        <v>17</v>
      </c>
      <c r="O247" s="2119" t="s">
        <v>26</v>
      </c>
      <c r="P247" s="2126">
        <v>30</v>
      </c>
      <c r="Q247" s="2127">
        <f t="shared" si="47"/>
        <v>3534.3</v>
      </c>
    </row>
    <row r="248" spans="1:19" ht="45" customHeight="1" x14ac:dyDescent="0.3">
      <c r="A248" s="2128" t="s">
        <v>20</v>
      </c>
      <c r="B248" s="2128" t="s">
        <v>657</v>
      </c>
      <c r="C248" s="2128" t="s">
        <v>22</v>
      </c>
      <c r="D248" s="2128" t="s">
        <v>658</v>
      </c>
      <c r="E248" s="2128" t="s">
        <v>659</v>
      </c>
      <c r="F248" s="2129">
        <f t="shared" si="44"/>
        <v>6</v>
      </c>
      <c r="G248" s="2128" t="s">
        <v>33</v>
      </c>
      <c r="H248" s="2130">
        <v>91.55</v>
      </c>
      <c r="I248" s="2131">
        <v>91.55</v>
      </c>
      <c r="J248" s="2132">
        <v>0.2223</v>
      </c>
      <c r="K248" s="2133">
        <f t="shared" si="45"/>
        <v>111.90156500000001</v>
      </c>
      <c r="L248" s="2134">
        <f t="shared" si="46"/>
        <v>671.4</v>
      </c>
      <c r="M248" s="2128" t="s">
        <v>18</v>
      </c>
      <c r="N248" s="2128" t="s">
        <v>17</v>
      </c>
      <c r="O248" s="2128" t="s">
        <v>26</v>
      </c>
      <c r="P248" s="2135">
        <v>6</v>
      </c>
      <c r="Q248" s="2136">
        <f t="shared" si="47"/>
        <v>671.40000000000009</v>
      </c>
    </row>
    <row r="249" spans="1:19" ht="45" customHeight="1" x14ac:dyDescent="0.3">
      <c r="A249" s="2137" t="s">
        <v>20</v>
      </c>
      <c r="B249" s="2137" t="s">
        <v>660</v>
      </c>
      <c r="C249" s="2137" t="s">
        <v>35</v>
      </c>
      <c r="D249" s="2137" t="s">
        <v>661</v>
      </c>
      <c r="E249" s="2137" t="s">
        <v>662</v>
      </c>
      <c r="F249" s="2138">
        <f t="shared" si="44"/>
        <v>1</v>
      </c>
      <c r="G249" s="2137" t="s">
        <v>33</v>
      </c>
      <c r="H249" s="2139">
        <v>40727.019999999997</v>
      </c>
      <c r="I249" s="2140">
        <v>40727.019999999997</v>
      </c>
      <c r="J249" s="2141">
        <v>0.2223</v>
      </c>
      <c r="K249" s="2142">
        <f t="shared" si="45"/>
        <v>49780.636545999994</v>
      </c>
      <c r="L249" s="2143">
        <f t="shared" si="46"/>
        <v>49780.639999999999</v>
      </c>
      <c r="M249" s="2137" t="s">
        <v>18</v>
      </c>
      <c r="N249" s="2137" t="s">
        <v>17</v>
      </c>
      <c r="O249" s="2137" t="s">
        <v>26</v>
      </c>
      <c r="P249" s="2144">
        <v>1</v>
      </c>
      <c r="Q249" s="2145">
        <f t="shared" si="47"/>
        <v>49780.639999999999</v>
      </c>
    </row>
    <row r="250" spans="1:19" ht="45" customHeight="1" x14ac:dyDescent="0.3">
      <c r="A250" s="2146" t="s">
        <v>16</v>
      </c>
      <c r="B250" s="2146" t="s">
        <v>663</v>
      </c>
      <c r="C250" s="2146" t="s">
        <v>18</v>
      </c>
      <c r="D250" s="2146" t="s">
        <v>18</v>
      </c>
      <c r="E250" s="2146" t="s">
        <v>664</v>
      </c>
      <c r="F250" s="2146" t="s">
        <v>18</v>
      </c>
      <c r="G250" s="2146" t="s">
        <v>18</v>
      </c>
      <c r="H250" s="2146" t="s">
        <v>18</v>
      </c>
      <c r="I250" s="2146" t="s">
        <v>18</v>
      </c>
      <c r="J250" s="2146" t="s">
        <v>18</v>
      </c>
      <c r="K250" s="2146" t="s">
        <v>18</v>
      </c>
      <c r="L250" s="2147">
        <f>ROUND(L251,2)+ROUND(L252,2)+ROUND(L253,2)+ROUND(L254,2)+ROUND(L255,2)+ROUND(L256,2)+ROUND(L257,2)+ROUND(L258,2)</f>
        <v>19591.190000000002</v>
      </c>
      <c r="M250" s="2146" t="s">
        <v>18</v>
      </c>
      <c r="N250" s="2146" t="s">
        <v>18</v>
      </c>
      <c r="O250" s="2146" t="s">
        <v>18</v>
      </c>
      <c r="P250" s="2146" t="s">
        <v>18</v>
      </c>
      <c r="Q250" s="2146" t="s">
        <v>18</v>
      </c>
      <c r="R250" s="13" t="s">
        <v>18</v>
      </c>
      <c r="S250" s="13" t="s">
        <v>18</v>
      </c>
    </row>
    <row r="251" spans="1:19" ht="45" customHeight="1" x14ac:dyDescent="0.3">
      <c r="A251" s="2148" t="s">
        <v>20</v>
      </c>
      <c r="B251" s="2148" t="s">
        <v>665</v>
      </c>
      <c r="C251" s="2148" t="s">
        <v>22</v>
      </c>
      <c r="D251" s="2148" t="s">
        <v>666</v>
      </c>
      <c r="E251" s="2148" t="s">
        <v>667</v>
      </c>
      <c r="F251" s="2149">
        <f t="shared" ref="F251:F258" si="48">P251</f>
        <v>246.6</v>
      </c>
      <c r="G251" s="2148" t="s">
        <v>41</v>
      </c>
      <c r="H251" s="2150">
        <v>31.24</v>
      </c>
      <c r="I251" s="2151">
        <v>31.24</v>
      </c>
      <c r="J251" s="2152">
        <v>0.2223</v>
      </c>
      <c r="K251" s="2153">
        <f t="shared" ref="K251:K258" si="49">ROUND(I251,2)+(ROUND(I251,2)*J251)</f>
        <v>38.184652</v>
      </c>
      <c r="L251" s="2154">
        <f t="shared" ref="L251:L258" si="50">ROUND(Q251,2)</f>
        <v>9415.19</v>
      </c>
      <c r="M251" s="2148" t="s">
        <v>18</v>
      </c>
      <c r="N251" s="2148" t="s">
        <v>17</v>
      </c>
      <c r="O251" s="2148" t="s">
        <v>26</v>
      </c>
      <c r="P251" s="2155">
        <v>246.6</v>
      </c>
      <c r="Q251" s="2156">
        <f t="shared" ref="Q251:Q258" si="51">ROUND(K251,2)*P251</f>
        <v>9415.1880000000001</v>
      </c>
    </row>
    <row r="252" spans="1:19" ht="45" customHeight="1" x14ac:dyDescent="0.3">
      <c r="A252" s="2157" t="s">
        <v>20</v>
      </c>
      <c r="B252" s="2157" t="s">
        <v>668</v>
      </c>
      <c r="C252" s="2157" t="s">
        <v>22</v>
      </c>
      <c r="D252" s="2157" t="s">
        <v>669</v>
      </c>
      <c r="E252" s="2157" t="s">
        <v>670</v>
      </c>
      <c r="F252" s="2158">
        <f t="shared" si="48"/>
        <v>3</v>
      </c>
      <c r="G252" s="2157" t="s">
        <v>41</v>
      </c>
      <c r="H252" s="2159">
        <v>64.48</v>
      </c>
      <c r="I252" s="2160">
        <v>64.48</v>
      </c>
      <c r="J252" s="2161">
        <v>0.2223</v>
      </c>
      <c r="K252" s="2162">
        <f t="shared" si="49"/>
        <v>78.813904000000008</v>
      </c>
      <c r="L252" s="2163">
        <f t="shared" si="50"/>
        <v>236.43</v>
      </c>
      <c r="M252" s="2157" t="s">
        <v>18</v>
      </c>
      <c r="N252" s="2157" t="s">
        <v>17</v>
      </c>
      <c r="O252" s="2157" t="s">
        <v>26</v>
      </c>
      <c r="P252" s="2164">
        <v>3</v>
      </c>
      <c r="Q252" s="2165">
        <f t="shared" si="51"/>
        <v>236.43</v>
      </c>
    </row>
    <row r="253" spans="1:19" ht="45" customHeight="1" x14ac:dyDescent="0.3">
      <c r="A253" s="2166" t="s">
        <v>20</v>
      </c>
      <c r="B253" s="2166" t="s">
        <v>671</v>
      </c>
      <c r="C253" s="2166" t="s">
        <v>22</v>
      </c>
      <c r="D253" s="2166" t="s">
        <v>672</v>
      </c>
      <c r="E253" s="2166" t="s">
        <v>673</v>
      </c>
      <c r="F253" s="2167">
        <f t="shared" si="48"/>
        <v>11</v>
      </c>
      <c r="G253" s="2166" t="s">
        <v>33</v>
      </c>
      <c r="H253" s="2168">
        <v>45.22</v>
      </c>
      <c r="I253" s="2169">
        <v>45.22</v>
      </c>
      <c r="J253" s="2170">
        <v>0.2223</v>
      </c>
      <c r="K253" s="2171">
        <f t="shared" si="49"/>
        <v>55.272405999999997</v>
      </c>
      <c r="L253" s="2172">
        <f t="shared" si="50"/>
        <v>607.97</v>
      </c>
      <c r="M253" s="2166" t="s">
        <v>18</v>
      </c>
      <c r="N253" s="2166" t="s">
        <v>17</v>
      </c>
      <c r="O253" s="2166" t="s">
        <v>26</v>
      </c>
      <c r="P253" s="2173">
        <v>11</v>
      </c>
      <c r="Q253" s="2174">
        <f t="shared" si="51"/>
        <v>607.97</v>
      </c>
    </row>
    <row r="254" spans="1:19" ht="45" customHeight="1" x14ac:dyDescent="0.3">
      <c r="A254" s="2175" t="s">
        <v>20</v>
      </c>
      <c r="B254" s="2175" t="s">
        <v>674</v>
      </c>
      <c r="C254" s="2175" t="s">
        <v>22</v>
      </c>
      <c r="D254" s="2175" t="s">
        <v>675</v>
      </c>
      <c r="E254" s="2175" t="s">
        <v>676</v>
      </c>
      <c r="F254" s="2176">
        <f t="shared" si="48"/>
        <v>47</v>
      </c>
      <c r="G254" s="2175" t="s">
        <v>33</v>
      </c>
      <c r="H254" s="2177">
        <v>44.26</v>
      </c>
      <c r="I254" s="2178">
        <v>44.26</v>
      </c>
      <c r="J254" s="2179">
        <v>0.2223</v>
      </c>
      <c r="K254" s="2180">
        <f t="shared" si="49"/>
        <v>54.098997999999995</v>
      </c>
      <c r="L254" s="2181">
        <f t="shared" si="50"/>
        <v>2542.6999999999998</v>
      </c>
      <c r="M254" s="2175" t="s">
        <v>18</v>
      </c>
      <c r="N254" s="2175" t="s">
        <v>17</v>
      </c>
      <c r="O254" s="2175" t="s">
        <v>26</v>
      </c>
      <c r="P254" s="2182">
        <v>47</v>
      </c>
      <c r="Q254" s="2183">
        <f t="shared" si="51"/>
        <v>2542.7000000000003</v>
      </c>
    </row>
    <row r="255" spans="1:19" ht="45" customHeight="1" x14ac:dyDescent="0.3">
      <c r="A255" s="2184" t="s">
        <v>20</v>
      </c>
      <c r="B255" s="2184" t="s">
        <v>677</v>
      </c>
      <c r="C255" s="2184" t="s">
        <v>22</v>
      </c>
      <c r="D255" s="2184" t="s">
        <v>678</v>
      </c>
      <c r="E255" s="2184" t="s">
        <v>679</v>
      </c>
      <c r="F255" s="2185">
        <f t="shared" si="48"/>
        <v>4</v>
      </c>
      <c r="G255" s="2184" t="s">
        <v>33</v>
      </c>
      <c r="H255" s="2186">
        <v>77.84</v>
      </c>
      <c r="I255" s="2187">
        <v>77.84</v>
      </c>
      <c r="J255" s="2188">
        <v>0.2223</v>
      </c>
      <c r="K255" s="2189">
        <f t="shared" si="49"/>
        <v>95.143832000000003</v>
      </c>
      <c r="L255" s="2190">
        <f t="shared" si="50"/>
        <v>380.56</v>
      </c>
      <c r="M255" s="2184" t="s">
        <v>18</v>
      </c>
      <c r="N255" s="2184" t="s">
        <v>17</v>
      </c>
      <c r="O255" s="2184" t="s">
        <v>26</v>
      </c>
      <c r="P255" s="2191">
        <v>4</v>
      </c>
      <c r="Q255" s="2192">
        <f t="shared" si="51"/>
        <v>380.56</v>
      </c>
    </row>
    <row r="256" spans="1:19" ht="45" customHeight="1" x14ac:dyDescent="0.3">
      <c r="A256" s="2193" t="s">
        <v>20</v>
      </c>
      <c r="B256" s="2193" t="s">
        <v>680</v>
      </c>
      <c r="C256" s="2193" t="s">
        <v>22</v>
      </c>
      <c r="D256" s="2193" t="s">
        <v>681</v>
      </c>
      <c r="E256" s="2193" t="s">
        <v>682</v>
      </c>
      <c r="F256" s="2194">
        <f t="shared" si="48"/>
        <v>1</v>
      </c>
      <c r="G256" s="2193" t="s">
        <v>33</v>
      </c>
      <c r="H256" s="2195">
        <v>68.89</v>
      </c>
      <c r="I256" s="2196">
        <v>68.89</v>
      </c>
      <c r="J256" s="2197">
        <v>0.2223</v>
      </c>
      <c r="K256" s="2198">
        <f t="shared" si="49"/>
        <v>84.204246999999995</v>
      </c>
      <c r="L256" s="2199">
        <f t="shared" si="50"/>
        <v>84.2</v>
      </c>
      <c r="M256" s="2193" t="s">
        <v>18</v>
      </c>
      <c r="N256" s="2193" t="s">
        <v>17</v>
      </c>
      <c r="O256" s="2193" t="s">
        <v>26</v>
      </c>
      <c r="P256" s="2200">
        <v>1</v>
      </c>
      <c r="Q256" s="2201">
        <f t="shared" si="51"/>
        <v>84.2</v>
      </c>
    </row>
    <row r="257" spans="1:19" ht="45" customHeight="1" x14ac:dyDescent="0.3">
      <c r="A257" s="2202" t="s">
        <v>20</v>
      </c>
      <c r="B257" s="2202" t="s">
        <v>683</v>
      </c>
      <c r="C257" s="2202" t="s">
        <v>22</v>
      </c>
      <c r="D257" s="2202" t="s">
        <v>684</v>
      </c>
      <c r="E257" s="2202" t="s">
        <v>685</v>
      </c>
      <c r="F257" s="2203">
        <f t="shared" si="48"/>
        <v>9</v>
      </c>
      <c r="G257" s="2202" t="s">
        <v>33</v>
      </c>
      <c r="H257" s="2204">
        <v>534.65</v>
      </c>
      <c r="I257" s="2205">
        <v>534.65</v>
      </c>
      <c r="J257" s="2206">
        <v>0.2223</v>
      </c>
      <c r="K257" s="2207">
        <f t="shared" si="49"/>
        <v>653.50269500000002</v>
      </c>
      <c r="L257" s="2208">
        <f t="shared" si="50"/>
        <v>5881.5</v>
      </c>
      <c r="M257" s="2202" t="s">
        <v>18</v>
      </c>
      <c r="N257" s="2202" t="s">
        <v>17</v>
      </c>
      <c r="O257" s="2202" t="s">
        <v>26</v>
      </c>
      <c r="P257" s="2209">
        <v>9</v>
      </c>
      <c r="Q257" s="2210">
        <f t="shared" si="51"/>
        <v>5881.5</v>
      </c>
    </row>
    <row r="258" spans="1:19" ht="45" customHeight="1" x14ac:dyDescent="0.3">
      <c r="A258" s="2211" t="s">
        <v>20</v>
      </c>
      <c r="B258" s="2211" t="s">
        <v>686</v>
      </c>
      <c r="C258" s="2211" t="s">
        <v>22</v>
      </c>
      <c r="D258" s="2211" t="s">
        <v>687</v>
      </c>
      <c r="E258" s="2211" t="s">
        <v>688</v>
      </c>
      <c r="F258" s="2212">
        <f t="shared" si="48"/>
        <v>11</v>
      </c>
      <c r="G258" s="2211" t="s">
        <v>33</v>
      </c>
      <c r="H258" s="2213">
        <v>32.92</v>
      </c>
      <c r="I258" s="2214">
        <v>32.92</v>
      </c>
      <c r="J258" s="2215">
        <v>0.2223</v>
      </c>
      <c r="K258" s="2216">
        <f t="shared" si="49"/>
        <v>40.238116000000005</v>
      </c>
      <c r="L258" s="2217">
        <f t="shared" si="50"/>
        <v>442.64</v>
      </c>
      <c r="M258" s="2211" t="s">
        <v>18</v>
      </c>
      <c r="N258" s="2211" t="s">
        <v>17</v>
      </c>
      <c r="O258" s="2211" t="s">
        <v>26</v>
      </c>
      <c r="P258" s="2218">
        <v>11</v>
      </c>
      <c r="Q258" s="2219">
        <f t="shared" si="51"/>
        <v>442.64000000000004</v>
      </c>
    </row>
    <row r="259" spans="1:19" ht="45" customHeight="1" x14ac:dyDescent="0.3">
      <c r="A259" s="2220" t="s">
        <v>16</v>
      </c>
      <c r="B259" s="2220" t="s">
        <v>689</v>
      </c>
      <c r="C259" s="2220" t="s">
        <v>18</v>
      </c>
      <c r="D259" s="2220" t="s">
        <v>18</v>
      </c>
      <c r="E259" s="2220" t="s">
        <v>690</v>
      </c>
      <c r="F259" s="2220" t="s">
        <v>18</v>
      </c>
      <c r="G259" s="2220" t="s">
        <v>18</v>
      </c>
      <c r="H259" s="2220" t="s">
        <v>18</v>
      </c>
      <c r="I259" s="2220" t="s">
        <v>18</v>
      </c>
      <c r="J259" s="2220" t="s">
        <v>18</v>
      </c>
      <c r="K259" s="2220" t="s">
        <v>18</v>
      </c>
      <c r="L259" s="2221">
        <f>ROUND(L260,2)+ROUND(L261,2)+ROUND(L262,2)+ROUND(L263,2)+ROUND(L264,2)+ROUND(L265,2)+ROUND(L266,2)+ROUND(L267,2)+ROUND(L268,2)+ROUND(L269,2)+ROUND(L270,2)+ROUND(L271,2)+ROUND(L272,2)+ROUND(L273,2)+ROUND(L274,2)+ROUND(L275,2)+ROUND(L276,2)+ROUND(L277,2)+ROUND(L278,2)+ROUND(L279,2)+ROUND(L280,2)+ROUND(L281,2)+ROUND(L282,2)+ROUND(L283,2)+ROUND(L284,2)+ROUND(L285,2)+ROUND(L286,2)+ROUND(L287,2)+ROUND(L288,2)+ROUND(L289,2)+ROUND(L290,2)+ROUND(L291,2)</f>
        <v>71698.27</v>
      </c>
      <c r="M259" s="2220" t="s">
        <v>18</v>
      </c>
      <c r="N259" s="2220" t="s">
        <v>18</v>
      </c>
      <c r="O259" s="2220" t="s">
        <v>18</v>
      </c>
      <c r="P259" s="2220" t="s">
        <v>18</v>
      </c>
      <c r="Q259" s="2220" t="s">
        <v>18</v>
      </c>
      <c r="R259" s="14" t="s">
        <v>18</v>
      </c>
      <c r="S259" s="14" t="s">
        <v>18</v>
      </c>
    </row>
    <row r="260" spans="1:19" ht="45" customHeight="1" x14ac:dyDescent="0.3">
      <c r="A260" s="2222" t="s">
        <v>20</v>
      </c>
      <c r="B260" s="2222" t="s">
        <v>691</v>
      </c>
      <c r="C260" s="2222" t="s">
        <v>22</v>
      </c>
      <c r="D260" s="2222" t="s">
        <v>692</v>
      </c>
      <c r="E260" s="2222" t="s">
        <v>693</v>
      </c>
      <c r="F260" s="2223">
        <f t="shared" ref="F260:F291" si="52">P260</f>
        <v>149.30000000000001</v>
      </c>
      <c r="G260" s="2222" t="s">
        <v>41</v>
      </c>
      <c r="H260" s="2224">
        <v>37.44</v>
      </c>
      <c r="I260" s="2225">
        <v>37.44</v>
      </c>
      <c r="J260" s="2226">
        <v>0.2223</v>
      </c>
      <c r="K260" s="2227">
        <f t="shared" ref="K260:K291" si="53">ROUND(I260,2)+(ROUND(I260,2)*J260)</f>
        <v>45.762912</v>
      </c>
      <c r="L260" s="2228">
        <f t="shared" ref="L260:L291" si="54">ROUND(Q260,2)</f>
        <v>6831.97</v>
      </c>
      <c r="M260" s="2222" t="s">
        <v>18</v>
      </c>
      <c r="N260" s="2222" t="s">
        <v>17</v>
      </c>
      <c r="O260" s="2222" t="s">
        <v>26</v>
      </c>
      <c r="P260" s="2229">
        <v>149.30000000000001</v>
      </c>
      <c r="Q260" s="2230">
        <f t="shared" ref="Q260:Q291" si="55">ROUND(K260,2)*P260</f>
        <v>6831.9679999999998</v>
      </c>
    </row>
    <row r="261" spans="1:19" ht="45" customHeight="1" x14ac:dyDescent="0.3">
      <c r="A261" s="2231" t="s">
        <v>20</v>
      </c>
      <c r="B261" s="2231" t="s">
        <v>694</v>
      </c>
      <c r="C261" s="2231" t="s">
        <v>22</v>
      </c>
      <c r="D261" s="2231" t="s">
        <v>695</v>
      </c>
      <c r="E261" s="2231" t="s">
        <v>696</v>
      </c>
      <c r="F261" s="2232">
        <f t="shared" si="52"/>
        <v>115.3</v>
      </c>
      <c r="G261" s="2231" t="s">
        <v>41</v>
      </c>
      <c r="H261" s="2233">
        <v>21.39</v>
      </c>
      <c r="I261" s="2234">
        <v>21.39</v>
      </c>
      <c r="J261" s="2235">
        <v>0.2223</v>
      </c>
      <c r="K261" s="2236">
        <f t="shared" si="53"/>
        <v>26.144997</v>
      </c>
      <c r="L261" s="2237">
        <f t="shared" si="54"/>
        <v>3013.94</v>
      </c>
      <c r="M261" s="2231" t="s">
        <v>18</v>
      </c>
      <c r="N261" s="2231" t="s">
        <v>17</v>
      </c>
      <c r="O261" s="2231" t="s">
        <v>26</v>
      </c>
      <c r="P261" s="2238">
        <v>115.3</v>
      </c>
      <c r="Q261" s="2239">
        <f t="shared" si="55"/>
        <v>3013.942</v>
      </c>
    </row>
    <row r="262" spans="1:19" ht="45" customHeight="1" x14ac:dyDescent="0.3">
      <c r="A262" s="2240" t="s">
        <v>20</v>
      </c>
      <c r="B262" s="2240" t="s">
        <v>697</v>
      </c>
      <c r="C262" s="2240" t="s">
        <v>22</v>
      </c>
      <c r="D262" s="2240" t="s">
        <v>698</v>
      </c>
      <c r="E262" s="2240" t="s">
        <v>699</v>
      </c>
      <c r="F262" s="2241">
        <f t="shared" si="52"/>
        <v>173.1</v>
      </c>
      <c r="G262" s="2240" t="s">
        <v>41</v>
      </c>
      <c r="H262" s="2242">
        <v>26.89</v>
      </c>
      <c r="I262" s="2243">
        <v>26.89</v>
      </c>
      <c r="J262" s="2244">
        <v>0.2223</v>
      </c>
      <c r="K262" s="2245">
        <f t="shared" si="53"/>
        <v>32.867646999999998</v>
      </c>
      <c r="L262" s="2246">
        <f t="shared" si="54"/>
        <v>5689.8</v>
      </c>
      <c r="M262" s="2240" t="s">
        <v>18</v>
      </c>
      <c r="N262" s="2240" t="s">
        <v>17</v>
      </c>
      <c r="O262" s="2240" t="s">
        <v>26</v>
      </c>
      <c r="P262" s="2247">
        <v>173.1</v>
      </c>
      <c r="Q262" s="2248">
        <f t="shared" si="55"/>
        <v>5689.7969999999996</v>
      </c>
    </row>
    <row r="263" spans="1:19" ht="45" customHeight="1" x14ac:dyDescent="0.3">
      <c r="A263" s="2249" t="s">
        <v>20</v>
      </c>
      <c r="B263" s="2249" t="s">
        <v>700</v>
      </c>
      <c r="C263" s="2249" t="s">
        <v>22</v>
      </c>
      <c r="D263" s="2249" t="s">
        <v>701</v>
      </c>
      <c r="E263" s="2249" t="s">
        <v>702</v>
      </c>
      <c r="F263" s="2250">
        <f t="shared" si="52"/>
        <v>69.55</v>
      </c>
      <c r="G263" s="2249" t="s">
        <v>41</v>
      </c>
      <c r="H263" s="2251">
        <v>33.44</v>
      </c>
      <c r="I263" s="2252">
        <v>33.44</v>
      </c>
      <c r="J263" s="2253">
        <v>0.2223</v>
      </c>
      <c r="K263" s="2254">
        <f t="shared" si="53"/>
        <v>40.873711999999998</v>
      </c>
      <c r="L263" s="2255">
        <f t="shared" si="54"/>
        <v>2842.51</v>
      </c>
      <c r="M263" s="2249" t="s">
        <v>18</v>
      </c>
      <c r="N263" s="2249" t="s">
        <v>17</v>
      </c>
      <c r="O263" s="2249" t="s">
        <v>26</v>
      </c>
      <c r="P263" s="2256">
        <v>69.55</v>
      </c>
      <c r="Q263" s="2257">
        <f t="shared" si="55"/>
        <v>2842.5084999999999</v>
      </c>
    </row>
    <row r="264" spans="1:19" ht="45" customHeight="1" x14ac:dyDescent="0.3">
      <c r="A264" s="2258" t="s">
        <v>20</v>
      </c>
      <c r="B264" s="2258" t="s">
        <v>703</v>
      </c>
      <c r="C264" s="2258" t="s">
        <v>22</v>
      </c>
      <c r="D264" s="2258" t="s">
        <v>704</v>
      </c>
      <c r="E264" s="2258" t="s">
        <v>705</v>
      </c>
      <c r="F264" s="2259">
        <f t="shared" si="52"/>
        <v>32</v>
      </c>
      <c r="G264" s="2258" t="s">
        <v>33</v>
      </c>
      <c r="H264" s="2260">
        <v>10.3</v>
      </c>
      <c r="I264" s="2261">
        <v>10.3</v>
      </c>
      <c r="J264" s="2262">
        <v>0.2223</v>
      </c>
      <c r="K264" s="2263">
        <f t="shared" si="53"/>
        <v>12.589690000000001</v>
      </c>
      <c r="L264" s="2264">
        <f t="shared" si="54"/>
        <v>402.88</v>
      </c>
      <c r="M264" s="2258" t="s">
        <v>18</v>
      </c>
      <c r="N264" s="2258" t="s">
        <v>17</v>
      </c>
      <c r="O264" s="2258" t="s">
        <v>26</v>
      </c>
      <c r="P264" s="2265">
        <v>32</v>
      </c>
      <c r="Q264" s="2266">
        <f t="shared" si="55"/>
        <v>402.88</v>
      </c>
    </row>
    <row r="265" spans="1:19" ht="45" customHeight="1" x14ac:dyDescent="0.3">
      <c r="A265" s="2267" t="s">
        <v>20</v>
      </c>
      <c r="B265" s="2267" t="s">
        <v>706</v>
      </c>
      <c r="C265" s="2267" t="s">
        <v>22</v>
      </c>
      <c r="D265" s="2267" t="s">
        <v>707</v>
      </c>
      <c r="E265" s="2267" t="s">
        <v>708</v>
      </c>
      <c r="F265" s="2268">
        <f t="shared" si="52"/>
        <v>31</v>
      </c>
      <c r="G265" s="2267" t="s">
        <v>33</v>
      </c>
      <c r="H265" s="2269">
        <v>16.28</v>
      </c>
      <c r="I265" s="2270">
        <v>16.28</v>
      </c>
      <c r="J265" s="2271">
        <v>0.2223</v>
      </c>
      <c r="K265" s="2272">
        <f t="shared" si="53"/>
        <v>19.899044</v>
      </c>
      <c r="L265" s="2273">
        <f t="shared" si="54"/>
        <v>616.9</v>
      </c>
      <c r="M265" s="2267" t="s">
        <v>18</v>
      </c>
      <c r="N265" s="2267" t="s">
        <v>17</v>
      </c>
      <c r="O265" s="2267" t="s">
        <v>26</v>
      </c>
      <c r="P265" s="2274">
        <v>31</v>
      </c>
      <c r="Q265" s="2275">
        <f t="shared" si="55"/>
        <v>616.9</v>
      </c>
    </row>
    <row r="266" spans="1:19" ht="45" customHeight="1" x14ac:dyDescent="0.3">
      <c r="A266" s="2276" t="s">
        <v>20</v>
      </c>
      <c r="B266" s="2276" t="s">
        <v>709</v>
      </c>
      <c r="C266" s="2276" t="s">
        <v>22</v>
      </c>
      <c r="D266" s="2276" t="s">
        <v>710</v>
      </c>
      <c r="E266" s="2276" t="s">
        <v>711</v>
      </c>
      <c r="F266" s="2277">
        <f t="shared" si="52"/>
        <v>9</v>
      </c>
      <c r="G266" s="2276" t="s">
        <v>33</v>
      </c>
      <c r="H266" s="2278">
        <v>24.3</v>
      </c>
      <c r="I266" s="2279">
        <v>24.3</v>
      </c>
      <c r="J266" s="2280">
        <v>0.2223</v>
      </c>
      <c r="K266" s="2281">
        <f t="shared" si="53"/>
        <v>29.701889999999999</v>
      </c>
      <c r="L266" s="2282">
        <f t="shared" si="54"/>
        <v>267.3</v>
      </c>
      <c r="M266" s="2276" t="s">
        <v>18</v>
      </c>
      <c r="N266" s="2276" t="s">
        <v>17</v>
      </c>
      <c r="O266" s="2276" t="s">
        <v>26</v>
      </c>
      <c r="P266" s="2283">
        <v>9</v>
      </c>
      <c r="Q266" s="2284">
        <f t="shared" si="55"/>
        <v>267.3</v>
      </c>
    </row>
    <row r="267" spans="1:19" ht="45" customHeight="1" x14ac:dyDescent="0.3">
      <c r="A267" s="2285" t="s">
        <v>20</v>
      </c>
      <c r="B267" s="2285" t="s">
        <v>712</v>
      </c>
      <c r="C267" s="2285" t="s">
        <v>22</v>
      </c>
      <c r="D267" s="2285" t="s">
        <v>713</v>
      </c>
      <c r="E267" s="2285" t="s">
        <v>714</v>
      </c>
      <c r="F267" s="2286">
        <f t="shared" si="52"/>
        <v>6</v>
      </c>
      <c r="G267" s="2285" t="s">
        <v>33</v>
      </c>
      <c r="H267" s="2287">
        <v>29.17</v>
      </c>
      <c r="I267" s="2288">
        <v>29.17</v>
      </c>
      <c r="J267" s="2289">
        <v>0.2223</v>
      </c>
      <c r="K267" s="2290">
        <f t="shared" si="53"/>
        <v>35.654491</v>
      </c>
      <c r="L267" s="2291">
        <f t="shared" si="54"/>
        <v>213.9</v>
      </c>
      <c r="M267" s="2285" t="s">
        <v>18</v>
      </c>
      <c r="N267" s="2285" t="s">
        <v>17</v>
      </c>
      <c r="O267" s="2285" t="s">
        <v>26</v>
      </c>
      <c r="P267" s="2292">
        <v>6</v>
      </c>
      <c r="Q267" s="2293">
        <f t="shared" si="55"/>
        <v>213.89999999999998</v>
      </c>
    </row>
    <row r="268" spans="1:19" ht="45" customHeight="1" x14ac:dyDescent="0.3">
      <c r="A268" s="2294" t="s">
        <v>20</v>
      </c>
      <c r="B268" s="2294" t="s">
        <v>715</v>
      </c>
      <c r="C268" s="2294" t="s">
        <v>22</v>
      </c>
      <c r="D268" s="2294" t="s">
        <v>716</v>
      </c>
      <c r="E268" s="2294" t="s">
        <v>717</v>
      </c>
      <c r="F268" s="2295">
        <f t="shared" si="52"/>
        <v>12</v>
      </c>
      <c r="G268" s="2294" t="s">
        <v>33</v>
      </c>
      <c r="H268" s="2296">
        <v>28.38</v>
      </c>
      <c r="I268" s="2297">
        <v>28.38</v>
      </c>
      <c r="J268" s="2298">
        <v>0.2223</v>
      </c>
      <c r="K268" s="2299">
        <f t="shared" si="53"/>
        <v>34.688873999999998</v>
      </c>
      <c r="L268" s="2300">
        <f t="shared" si="54"/>
        <v>416.28</v>
      </c>
      <c r="M268" s="2294" t="s">
        <v>18</v>
      </c>
      <c r="N268" s="2294" t="s">
        <v>17</v>
      </c>
      <c r="O268" s="2294" t="s">
        <v>26</v>
      </c>
      <c r="P268" s="2301">
        <v>12</v>
      </c>
      <c r="Q268" s="2302">
        <f t="shared" si="55"/>
        <v>416.28</v>
      </c>
    </row>
    <row r="269" spans="1:19" ht="45" customHeight="1" x14ac:dyDescent="0.3">
      <c r="A269" s="2303" t="s">
        <v>20</v>
      </c>
      <c r="B269" s="2303" t="s">
        <v>718</v>
      </c>
      <c r="C269" s="2303" t="s">
        <v>22</v>
      </c>
      <c r="D269" s="2303" t="s">
        <v>719</v>
      </c>
      <c r="E269" s="2303" t="s">
        <v>720</v>
      </c>
      <c r="F269" s="2304">
        <f t="shared" si="52"/>
        <v>28</v>
      </c>
      <c r="G269" s="2303" t="s">
        <v>33</v>
      </c>
      <c r="H269" s="2305">
        <v>23.38</v>
      </c>
      <c r="I269" s="2306">
        <v>23.38</v>
      </c>
      <c r="J269" s="2307">
        <v>0.2223</v>
      </c>
      <c r="K269" s="2308">
        <f t="shared" si="53"/>
        <v>28.577373999999999</v>
      </c>
      <c r="L269" s="2309">
        <f t="shared" si="54"/>
        <v>800.24</v>
      </c>
      <c r="M269" s="2303" t="s">
        <v>18</v>
      </c>
      <c r="N269" s="2303" t="s">
        <v>17</v>
      </c>
      <c r="O269" s="2303" t="s">
        <v>26</v>
      </c>
      <c r="P269" s="2310">
        <v>28</v>
      </c>
      <c r="Q269" s="2311">
        <f t="shared" si="55"/>
        <v>800.24</v>
      </c>
    </row>
    <row r="270" spans="1:19" ht="45" customHeight="1" x14ac:dyDescent="0.3">
      <c r="A270" s="2312" t="s">
        <v>20</v>
      </c>
      <c r="B270" s="2312" t="s">
        <v>721</v>
      </c>
      <c r="C270" s="2312" t="s">
        <v>22</v>
      </c>
      <c r="D270" s="2312" t="s">
        <v>722</v>
      </c>
      <c r="E270" s="2312" t="s">
        <v>723</v>
      </c>
      <c r="F270" s="2313">
        <f t="shared" si="52"/>
        <v>18</v>
      </c>
      <c r="G270" s="2312" t="s">
        <v>33</v>
      </c>
      <c r="H270" s="2314">
        <v>15.59</v>
      </c>
      <c r="I270" s="2315">
        <v>15.59</v>
      </c>
      <c r="J270" s="2316">
        <v>0.2223</v>
      </c>
      <c r="K270" s="2317">
        <f t="shared" si="53"/>
        <v>19.055657</v>
      </c>
      <c r="L270" s="2318">
        <f t="shared" si="54"/>
        <v>343.08</v>
      </c>
      <c r="M270" s="2312" t="s">
        <v>18</v>
      </c>
      <c r="N270" s="2312" t="s">
        <v>17</v>
      </c>
      <c r="O270" s="2312" t="s">
        <v>26</v>
      </c>
      <c r="P270" s="2319">
        <v>18</v>
      </c>
      <c r="Q270" s="2320">
        <f t="shared" si="55"/>
        <v>343.08</v>
      </c>
    </row>
    <row r="271" spans="1:19" ht="45" customHeight="1" x14ac:dyDescent="0.3">
      <c r="A271" s="2321" t="s">
        <v>20</v>
      </c>
      <c r="B271" s="2321" t="s">
        <v>724</v>
      </c>
      <c r="C271" s="2321" t="s">
        <v>22</v>
      </c>
      <c r="D271" s="2321" t="s">
        <v>725</v>
      </c>
      <c r="E271" s="2321" t="s">
        <v>726</v>
      </c>
      <c r="F271" s="2322">
        <f t="shared" si="52"/>
        <v>106</v>
      </c>
      <c r="G271" s="2321" t="s">
        <v>33</v>
      </c>
      <c r="H271" s="2323">
        <v>10.08</v>
      </c>
      <c r="I271" s="2324">
        <v>10.08</v>
      </c>
      <c r="J271" s="2325">
        <v>0.2223</v>
      </c>
      <c r="K271" s="2326">
        <f t="shared" si="53"/>
        <v>12.320784</v>
      </c>
      <c r="L271" s="2327">
        <f t="shared" si="54"/>
        <v>1305.92</v>
      </c>
      <c r="M271" s="2321" t="s">
        <v>18</v>
      </c>
      <c r="N271" s="2321" t="s">
        <v>17</v>
      </c>
      <c r="O271" s="2321" t="s">
        <v>26</v>
      </c>
      <c r="P271" s="2328">
        <v>106</v>
      </c>
      <c r="Q271" s="2329">
        <f t="shared" si="55"/>
        <v>1305.92</v>
      </c>
    </row>
    <row r="272" spans="1:19" ht="45" customHeight="1" x14ac:dyDescent="0.3">
      <c r="A272" s="2330" t="s">
        <v>20</v>
      </c>
      <c r="B272" s="2330" t="s">
        <v>727</v>
      </c>
      <c r="C272" s="2330" t="s">
        <v>35</v>
      </c>
      <c r="D272" s="2330" t="s">
        <v>728</v>
      </c>
      <c r="E272" s="2330" t="s">
        <v>729</v>
      </c>
      <c r="F272" s="2331">
        <f t="shared" si="52"/>
        <v>14</v>
      </c>
      <c r="G272" s="2330" t="s">
        <v>33</v>
      </c>
      <c r="H272" s="2332">
        <v>53.47</v>
      </c>
      <c r="I272" s="2333">
        <v>53.47</v>
      </c>
      <c r="J272" s="2334">
        <v>0.2223</v>
      </c>
      <c r="K272" s="2335">
        <f t="shared" si="53"/>
        <v>65.356380999999999</v>
      </c>
      <c r="L272" s="2336">
        <f t="shared" si="54"/>
        <v>915.04</v>
      </c>
      <c r="M272" s="2330" t="s">
        <v>18</v>
      </c>
      <c r="N272" s="2330" t="s">
        <v>17</v>
      </c>
      <c r="O272" s="2330" t="s">
        <v>26</v>
      </c>
      <c r="P272" s="2337">
        <v>14</v>
      </c>
      <c r="Q272" s="2338">
        <f t="shared" si="55"/>
        <v>915.04</v>
      </c>
    </row>
    <row r="273" spans="1:17" ht="45" customHeight="1" x14ac:dyDescent="0.3">
      <c r="A273" s="2339" t="s">
        <v>20</v>
      </c>
      <c r="B273" s="2339" t="s">
        <v>730</v>
      </c>
      <c r="C273" s="2339" t="s">
        <v>22</v>
      </c>
      <c r="D273" s="2339" t="s">
        <v>731</v>
      </c>
      <c r="E273" s="2339" t="s">
        <v>732</v>
      </c>
      <c r="F273" s="2340">
        <f t="shared" si="52"/>
        <v>8</v>
      </c>
      <c r="G273" s="2339" t="s">
        <v>33</v>
      </c>
      <c r="H273" s="2341">
        <v>53.47</v>
      </c>
      <c r="I273" s="2342">
        <v>53.47</v>
      </c>
      <c r="J273" s="2343">
        <v>0.2223</v>
      </c>
      <c r="K273" s="2344">
        <f t="shared" si="53"/>
        <v>65.356380999999999</v>
      </c>
      <c r="L273" s="2345">
        <f t="shared" si="54"/>
        <v>522.88</v>
      </c>
      <c r="M273" s="2339" t="s">
        <v>18</v>
      </c>
      <c r="N273" s="2339" t="s">
        <v>17</v>
      </c>
      <c r="O273" s="2339" t="s">
        <v>26</v>
      </c>
      <c r="P273" s="2346">
        <v>8</v>
      </c>
      <c r="Q273" s="2347">
        <f t="shared" si="55"/>
        <v>522.88</v>
      </c>
    </row>
    <row r="274" spans="1:17" ht="45" customHeight="1" x14ac:dyDescent="0.3">
      <c r="A274" s="2348" t="s">
        <v>20</v>
      </c>
      <c r="B274" s="2348" t="s">
        <v>733</v>
      </c>
      <c r="C274" s="2348" t="s">
        <v>35</v>
      </c>
      <c r="D274" s="2348" t="s">
        <v>734</v>
      </c>
      <c r="E274" s="2348" t="s">
        <v>735</v>
      </c>
      <c r="F274" s="2349">
        <f t="shared" si="52"/>
        <v>1</v>
      </c>
      <c r="G274" s="2348" t="s">
        <v>33</v>
      </c>
      <c r="H274" s="2350">
        <v>41.41</v>
      </c>
      <c r="I274" s="2351">
        <v>41.41</v>
      </c>
      <c r="J274" s="2352">
        <v>0.2223</v>
      </c>
      <c r="K274" s="2353">
        <f t="shared" si="53"/>
        <v>50.615442999999999</v>
      </c>
      <c r="L274" s="2354">
        <f t="shared" si="54"/>
        <v>50.62</v>
      </c>
      <c r="M274" s="2348" t="s">
        <v>18</v>
      </c>
      <c r="N274" s="2348" t="s">
        <v>17</v>
      </c>
      <c r="O274" s="2348" t="s">
        <v>26</v>
      </c>
      <c r="P274" s="2355">
        <v>1</v>
      </c>
      <c r="Q274" s="2356">
        <f t="shared" si="55"/>
        <v>50.62</v>
      </c>
    </row>
    <row r="275" spans="1:17" ht="45" customHeight="1" x14ac:dyDescent="0.3">
      <c r="A275" s="2357" t="s">
        <v>20</v>
      </c>
      <c r="B275" s="2357" t="s">
        <v>736</v>
      </c>
      <c r="C275" s="2357" t="s">
        <v>22</v>
      </c>
      <c r="D275" s="2357" t="s">
        <v>737</v>
      </c>
      <c r="E275" s="2357" t="s">
        <v>738</v>
      </c>
      <c r="F275" s="2358">
        <f t="shared" si="52"/>
        <v>9</v>
      </c>
      <c r="G275" s="2357" t="s">
        <v>33</v>
      </c>
      <c r="H275" s="2359">
        <v>20.149999999999999</v>
      </c>
      <c r="I275" s="2360">
        <v>20.149999999999999</v>
      </c>
      <c r="J275" s="2361">
        <v>0.2223</v>
      </c>
      <c r="K275" s="2362">
        <f t="shared" si="53"/>
        <v>24.629344999999997</v>
      </c>
      <c r="L275" s="2363">
        <f t="shared" si="54"/>
        <v>221.67</v>
      </c>
      <c r="M275" s="2357" t="s">
        <v>18</v>
      </c>
      <c r="N275" s="2357" t="s">
        <v>17</v>
      </c>
      <c r="O275" s="2357" t="s">
        <v>26</v>
      </c>
      <c r="P275" s="2364">
        <v>9</v>
      </c>
      <c r="Q275" s="2365">
        <f t="shared" si="55"/>
        <v>221.67</v>
      </c>
    </row>
    <row r="276" spans="1:17" ht="45" customHeight="1" x14ac:dyDescent="0.3">
      <c r="A276" s="2366" t="s">
        <v>20</v>
      </c>
      <c r="B276" s="2366" t="s">
        <v>739</v>
      </c>
      <c r="C276" s="2366" t="s">
        <v>22</v>
      </c>
      <c r="D276" s="2366" t="s">
        <v>740</v>
      </c>
      <c r="E276" s="2366" t="s">
        <v>741</v>
      </c>
      <c r="F276" s="2367">
        <f t="shared" si="52"/>
        <v>1</v>
      </c>
      <c r="G276" s="2366" t="s">
        <v>33</v>
      </c>
      <c r="H276" s="2368">
        <v>31.66</v>
      </c>
      <c r="I276" s="2369">
        <v>31.66</v>
      </c>
      <c r="J276" s="2370">
        <v>0.2223</v>
      </c>
      <c r="K276" s="2371">
        <f t="shared" si="53"/>
        <v>38.698017999999998</v>
      </c>
      <c r="L276" s="2372">
        <f t="shared" si="54"/>
        <v>38.700000000000003</v>
      </c>
      <c r="M276" s="2366" t="s">
        <v>18</v>
      </c>
      <c r="N276" s="2366" t="s">
        <v>17</v>
      </c>
      <c r="O276" s="2366" t="s">
        <v>26</v>
      </c>
      <c r="P276" s="2373">
        <v>1</v>
      </c>
      <c r="Q276" s="2374">
        <f t="shared" si="55"/>
        <v>38.700000000000003</v>
      </c>
    </row>
    <row r="277" spans="1:17" ht="45" customHeight="1" x14ac:dyDescent="0.3">
      <c r="A277" s="2375" t="s">
        <v>20</v>
      </c>
      <c r="B277" s="2375" t="s">
        <v>742</v>
      </c>
      <c r="C277" s="2375" t="s">
        <v>22</v>
      </c>
      <c r="D277" s="2375" t="s">
        <v>684</v>
      </c>
      <c r="E277" s="2375" t="s">
        <v>685</v>
      </c>
      <c r="F277" s="2376">
        <f t="shared" si="52"/>
        <v>16</v>
      </c>
      <c r="G277" s="2375" t="s">
        <v>33</v>
      </c>
      <c r="H277" s="2377">
        <v>534.65</v>
      </c>
      <c r="I277" s="2378">
        <v>534.65</v>
      </c>
      <c r="J277" s="2379">
        <v>0.2223</v>
      </c>
      <c r="K277" s="2380">
        <f t="shared" si="53"/>
        <v>653.50269500000002</v>
      </c>
      <c r="L277" s="2381">
        <f t="shared" si="54"/>
        <v>10456</v>
      </c>
      <c r="M277" s="2375" t="s">
        <v>18</v>
      </c>
      <c r="N277" s="2375" t="s">
        <v>17</v>
      </c>
      <c r="O277" s="2375" t="s">
        <v>26</v>
      </c>
      <c r="P277" s="2382">
        <v>16</v>
      </c>
      <c r="Q277" s="2383">
        <f t="shared" si="55"/>
        <v>10456</v>
      </c>
    </row>
    <row r="278" spans="1:17" ht="45" customHeight="1" x14ac:dyDescent="0.3">
      <c r="A278" s="2384" t="s">
        <v>20</v>
      </c>
      <c r="B278" s="2384" t="s">
        <v>743</v>
      </c>
      <c r="C278" s="2384" t="s">
        <v>22</v>
      </c>
      <c r="D278" s="2384" t="s">
        <v>744</v>
      </c>
      <c r="E278" s="2384" t="s">
        <v>745</v>
      </c>
      <c r="F278" s="2385">
        <f t="shared" si="52"/>
        <v>19</v>
      </c>
      <c r="G278" s="2384" t="s">
        <v>33</v>
      </c>
      <c r="H278" s="2386">
        <v>84.43</v>
      </c>
      <c r="I278" s="2387">
        <v>84.43</v>
      </c>
      <c r="J278" s="2388">
        <v>0.2223</v>
      </c>
      <c r="K278" s="2389">
        <f t="shared" si="53"/>
        <v>103.198789</v>
      </c>
      <c r="L278" s="2390">
        <f t="shared" si="54"/>
        <v>1960.8</v>
      </c>
      <c r="M278" s="2384" t="s">
        <v>18</v>
      </c>
      <c r="N278" s="2384" t="s">
        <v>17</v>
      </c>
      <c r="O278" s="2384" t="s">
        <v>26</v>
      </c>
      <c r="P278" s="2391">
        <v>19</v>
      </c>
      <c r="Q278" s="2392">
        <f t="shared" si="55"/>
        <v>1960.8</v>
      </c>
    </row>
    <row r="279" spans="1:17" ht="45" customHeight="1" x14ac:dyDescent="0.3">
      <c r="A279" s="2393" t="s">
        <v>20</v>
      </c>
      <c r="B279" s="2393" t="s">
        <v>746</v>
      </c>
      <c r="C279" s="2393" t="s">
        <v>22</v>
      </c>
      <c r="D279" s="2393" t="s">
        <v>747</v>
      </c>
      <c r="E279" s="2393" t="s">
        <v>748</v>
      </c>
      <c r="F279" s="2394">
        <f t="shared" si="52"/>
        <v>12</v>
      </c>
      <c r="G279" s="2393" t="s">
        <v>33</v>
      </c>
      <c r="H279" s="2395">
        <v>82.2</v>
      </c>
      <c r="I279" s="2396">
        <v>82.2</v>
      </c>
      <c r="J279" s="2397">
        <v>0.2223</v>
      </c>
      <c r="K279" s="2398">
        <f t="shared" si="53"/>
        <v>100.47306</v>
      </c>
      <c r="L279" s="2399">
        <f t="shared" si="54"/>
        <v>1205.6400000000001</v>
      </c>
      <c r="M279" s="2393" t="s">
        <v>18</v>
      </c>
      <c r="N279" s="2393" t="s">
        <v>17</v>
      </c>
      <c r="O279" s="2393" t="s">
        <v>26</v>
      </c>
      <c r="P279" s="2400">
        <v>12</v>
      </c>
      <c r="Q279" s="2401">
        <f t="shared" si="55"/>
        <v>1205.6399999999999</v>
      </c>
    </row>
    <row r="280" spans="1:17" ht="45" customHeight="1" x14ac:dyDescent="0.3">
      <c r="A280" s="2402" t="s">
        <v>20</v>
      </c>
      <c r="B280" s="2402" t="s">
        <v>749</v>
      </c>
      <c r="C280" s="2402" t="s">
        <v>35</v>
      </c>
      <c r="D280" s="2402" t="s">
        <v>750</v>
      </c>
      <c r="E280" s="2402" t="s">
        <v>751</v>
      </c>
      <c r="F280" s="2403">
        <f t="shared" si="52"/>
        <v>4</v>
      </c>
      <c r="G280" s="2402" t="s">
        <v>33</v>
      </c>
      <c r="H280" s="2404">
        <v>82.2</v>
      </c>
      <c r="I280" s="2405">
        <v>82.2</v>
      </c>
      <c r="J280" s="2406">
        <v>0.2223</v>
      </c>
      <c r="K280" s="2407">
        <f t="shared" si="53"/>
        <v>100.47306</v>
      </c>
      <c r="L280" s="2408">
        <f t="shared" si="54"/>
        <v>401.88</v>
      </c>
      <c r="M280" s="2402" t="s">
        <v>18</v>
      </c>
      <c r="N280" s="2402" t="s">
        <v>17</v>
      </c>
      <c r="O280" s="2402" t="s">
        <v>26</v>
      </c>
      <c r="P280" s="2409">
        <v>4</v>
      </c>
      <c r="Q280" s="2410">
        <f t="shared" si="55"/>
        <v>401.88</v>
      </c>
    </row>
    <row r="281" spans="1:17" ht="45" customHeight="1" x14ac:dyDescent="0.3">
      <c r="A281" s="2411" t="s">
        <v>20</v>
      </c>
      <c r="B281" s="2411" t="s">
        <v>752</v>
      </c>
      <c r="C281" s="2411" t="s">
        <v>22</v>
      </c>
      <c r="D281" s="2411" t="s">
        <v>753</v>
      </c>
      <c r="E281" s="2411" t="s">
        <v>754</v>
      </c>
      <c r="F281" s="2412">
        <f t="shared" si="52"/>
        <v>13</v>
      </c>
      <c r="G281" s="2411" t="s">
        <v>33</v>
      </c>
      <c r="H281" s="2413">
        <v>24.98</v>
      </c>
      <c r="I281" s="2414">
        <v>24.98</v>
      </c>
      <c r="J281" s="2415">
        <v>0.2223</v>
      </c>
      <c r="K281" s="2416">
        <f t="shared" si="53"/>
        <v>30.533054</v>
      </c>
      <c r="L281" s="2417">
        <f t="shared" si="54"/>
        <v>396.89</v>
      </c>
      <c r="M281" s="2411" t="s">
        <v>18</v>
      </c>
      <c r="N281" s="2411" t="s">
        <v>17</v>
      </c>
      <c r="O281" s="2411" t="s">
        <v>26</v>
      </c>
      <c r="P281" s="2418">
        <v>13</v>
      </c>
      <c r="Q281" s="2419">
        <f t="shared" si="55"/>
        <v>396.89</v>
      </c>
    </row>
    <row r="282" spans="1:17" ht="45" customHeight="1" x14ac:dyDescent="0.3">
      <c r="A282" s="2420" t="s">
        <v>20</v>
      </c>
      <c r="B282" s="2420" t="s">
        <v>755</v>
      </c>
      <c r="C282" s="2420" t="s">
        <v>22</v>
      </c>
      <c r="D282" s="2420" t="s">
        <v>756</v>
      </c>
      <c r="E282" s="2420" t="s">
        <v>757</v>
      </c>
      <c r="F282" s="2421">
        <f t="shared" si="52"/>
        <v>1</v>
      </c>
      <c r="G282" s="2420" t="s">
        <v>33</v>
      </c>
      <c r="H282" s="2422">
        <v>52.23</v>
      </c>
      <c r="I282" s="2423">
        <v>52.23</v>
      </c>
      <c r="J282" s="2424">
        <v>0.2223</v>
      </c>
      <c r="K282" s="2425">
        <f t="shared" si="53"/>
        <v>63.840728999999996</v>
      </c>
      <c r="L282" s="2426">
        <f t="shared" si="54"/>
        <v>63.84</v>
      </c>
      <c r="M282" s="2420" t="s">
        <v>18</v>
      </c>
      <c r="N282" s="2420" t="s">
        <v>17</v>
      </c>
      <c r="O282" s="2420" t="s">
        <v>26</v>
      </c>
      <c r="P282" s="2427">
        <v>1</v>
      </c>
      <c r="Q282" s="2428">
        <f t="shared" si="55"/>
        <v>63.84</v>
      </c>
    </row>
    <row r="283" spans="1:17" ht="45" customHeight="1" x14ac:dyDescent="0.3">
      <c r="A283" s="2429" t="s">
        <v>20</v>
      </c>
      <c r="B283" s="2429" t="s">
        <v>758</v>
      </c>
      <c r="C283" s="2429" t="s">
        <v>22</v>
      </c>
      <c r="D283" s="2429" t="s">
        <v>759</v>
      </c>
      <c r="E283" s="2429" t="s">
        <v>760</v>
      </c>
      <c r="F283" s="2430">
        <f t="shared" si="52"/>
        <v>12</v>
      </c>
      <c r="G283" s="2429" t="s">
        <v>33</v>
      </c>
      <c r="H283" s="2431">
        <v>18</v>
      </c>
      <c r="I283" s="2432">
        <v>18</v>
      </c>
      <c r="J283" s="2433">
        <v>0.2223</v>
      </c>
      <c r="K283" s="2434">
        <f t="shared" si="53"/>
        <v>22.0014</v>
      </c>
      <c r="L283" s="2435">
        <f t="shared" si="54"/>
        <v>264</v>
      </c>
      <c r="M283" s="2429" t="s">
        <v>18</v>
      </c>
      <c r="N283" s="2429" t="s">
        <v>17</v>
      </c>
      <c r="O283" s="2429" t="s">
        <v>26</v>
      </c>
      <c r="P283" s="2436">
        <v>12</v>
      </c>
      <c r="Q283" s="2437">
        <f t="shared" si="55"/>
        <v>264</v>
      </c>
    </row>
    <row r="284" spans="1:17" ht="45" customHeight="1" x14ac:dyDescent="0.3">
      <c r="A284" s="2438" t="s">
        <v>20</v>
      </c>
      <c r="B284" s="2438" t="s">
        <v>761</v>
      </c>
      <c r="C284" s="2438" t="s">
        <v>22</v>
      </c>
      <c r="D284" s="2438" t="s">
        <v>762</v>
      </c>
      <c r="E284" s="2438" t="s">
        <v>763</v>
      </c>
      <c r="F284" s="2439">
        <f t="shared" si="52"/>
        <v>15</v>
      </c>
      <c r="G284" s="2438" t="s">
        <v>33</v>
      </c>
      <c r="H284" s="2440">
        <v>16</v>
      </c>
      <c r="I284" s="2441">
        <v>16</v>
      </c>
      <c r="J284" s="2442">
        <v>0.2223</v>
      </c>
      <c r="K284" s="2443">
        <f t="shared" si="53"/>
        <v>19.556799999999999</v>
      </c>
      <c r="L284" s="2444">
        <f t="shared" si="54"/>
        <v>293.39999999999998</v>
      </c>
      <c r="M284" s="2438" t="s">
        <v>18</v>
      </c>
      <c r="N284" s="2438" t="s">
        <v>17</v>
      </c>
      <c r="O284" s="2438" t="s">
        <v>26</v>
      </c>
      <c r="P284" s="2445">
        <v>15</v>
      </c>
      <c r="Q284" s="2446">
        <f t="shared" si="55"/>
        <v>293.39999999999998</v>
      </c>
    </row>
    <row r="285" spans="1:17" ht="45" customHeight="1" x14ac:dyDescent="0.3">
      <c r="A285" s="2447" t="s">
        <v>20</v>
      </c>
      <c r="B285" s="2447" t="s">
        <v>764</v>
      </c>
      <c r="C285" s="2447" t="s">
        <v>35</v>
      </c>
      <c r="D285" s="2447" t="s">
        <v>765</v>
      </c>
      <c r="E285" s="2447" t="s">
        <v>766</v>
      </c>
      <c r="F285" s="2448">
        <f t="shared" si="52"/>
        <v>3</v>
      </c>
      <c r="G285" s="2447" t="s">
        <v>41</v>
      </c>
      <c r="H285" s="2449">
        <v>103.97</v>
      </c>
      <c r="I285" s="2450">
        <v>103.97</v>
      </c>
      <c r="J285" s="2451">
        <v>0.2223</v>
      </c>
      <c r="K285" s="2452">
        <f t="shared" si="53"/>
        <v>127.082531</v>
      </c>
      <c r="L285" s="2453">
        <f t="shared" si="54"/>
        <v>381.24</v>
      </c>
      <c r="M285" s="2447" t="s">
        <v>18</v>
      </c>
      <c r="N285" s="2447" t="s">
        <v>17</v>
      </c>
      <c r="O285" s="2447" t="s">
        <v>26</v>
      </c>
      <c r="P285" s="2454">
        <v>3</v>
      </c>
      <c r="Q285" s="2455">
        <f t="shared" si="55"/>
        <v>381.24</v>
      </c>
    </row>
    <row r="286" spans="1:17" ht="45" customHeight="1" x14ac:dyDescent="0.3">
      <c r="A286" s="2456" t="s">
        <v>20</v>
      </c>
      <c r="B286" s="2456" t="s">
        <v>767</v>
      </c>
      <c r="C286" s="2456" t="s">
        <v>22</v>
      </c>
      <c r="D286" s="2456" t="s">
        <v>768</v>
      </c>
      <c r="E286" s="2456" t="s">
        <v>769</v>
      </c>
      <c r="F286" s="2457">
        <f t="shared" si="52"/>
        <v>9</v>
      </c>
      <c r="G286" s="2456" t="s">
        <v>33</v>
      </c>
      <c r="H286" s="2458">
        <v>21.47</v>
      </c>
      <c r="I286" s="2459">
        <v>21.47</v>
      </c>
      <c r="J286" s="2460">
        <v>0.2223</v>
      </c>
      <c r="K286" s="2461">
        <f t="shared" si="53"/>
        <v>26.242780999999997</v>
      </c>
      <c r="L286" s="2462">
        <f t="shared" si="54"/>
        <v>236.16</v>
      </c>
      <c r="M286" s="2456" t="s">
        <v>18</v>
      </c>
      <c r="N286" s="2456" t="s">
        <v>17</v>
      </c>
      <c r="O286" s="2456" t="s">
        <v>26</v>
      </c>
      <c r="P286" s="2463">
        <v>9</v>
      </c>
      <c r="Q286" s="2464">
        <f t="shared" si="55"/>
        <v>236.16</v>
      </c>
    </row>
    <row r="287" spans="1:17" ht="45" customHeight="1" x14ac:dyDescent="0.3">
      <c r="A287" s="2465" t="s">
        <v>20</v>
      </c>
      <c r="B287" s="2465" t="s">
        <v>770</v>
      </c>
      <c r="C287" s="2465" t="s">
        <v>22</v>
      </c>
      <c r="D287" s="2465" t="s">
        <v>771</v>
      </c>
      <c r="E287" s="2465" t="s">
        <v>772</v>
      </c>
      <c r="F287" s="2466">
        <f t="shared" si="52"/>
        <v>9</v>
      </c>
      <c r="G287" s="2465" t="s">
        <v>33</v>
      </c>
      <c r="H287" s="2467">
        <v>10.34</v>
      </c>
      <c r="I287" s="2468">
        <v>10.34</v>
      </c>
      <c r="J287" s="2469">
        <v>0.2223</v>
      </c>
      <c r="K287" s="2470">
        <f t="shared" si="53"/>
        <v>12.638582</v>
      </c>
      <c r="L287" s="2471">
        <f t="shared" si="54"/>
        <v>113.76</v>
      </c>
      <c r="M287" s="2465" t="s">
        <v>18</v>
      </c>
      <c r="N287" s="2465" t="s">
        <v>17</v>
      </c>
      <c r="O287" s="2465" t="s">
        <v>26</v>
      </c>
      <c r="P287" s="2472">
        <v>9</v>
      </c>
      <c r="Q287" s="2473">
        <f t="shared" si="55"/>
        <v>113.76</v>
      </c>
    </row>
    <row r="288" spans="1:17" ht="45" customHeight="1" x14ac:dyDescent="0.3">
      <c r="A288" s="2474" t="s">
        <v>20</v>
      </c>
      <c r="B288" s="2474" t="s">
        <v>773</v>
      </c>
      <c r="C288" s="2474" t="s">
        <v>22</v>
      </c>
      <c r="D288" s="2474" t="s">
        <v>774</v>
      </c>
      <c r="E288" s="2474" t="s">
        <v>775</v>
      </c>
      <c r="F288" s="2475">
        <f t="shared" si="52"/>
        <v>25</v>
      </c>
      <c r="G288" s="2474" t="s">
        <v>33</v>
      </c>
      <c r="H288" s="2476">
        <v>11.04</v>
      </c>
      <c r="I288" s="2477">
        <v>11.04</v>
      </c>
      <c r="J288" s="2478">
        <v>0.2223</v>
      </c>
      <c r="K288" s="2479">
        <f t="shared" si="53"/>
        <v>13.494191999999998</v>
      </c>
      <c r="L288" s="2480">
        <f t="shared" si="54"/>
        <v>337.25</v>
      </c>
      <c r="M288" s="2474" t="s">
        <v>18</v>
      </c>
      <c r="N288" s="2474" t="s">
        <v>17</v>
      </c>
      <c r="O288" s="2474" t="s">
        <v>26</v>
      </c>
      <c r="P288" s="2481">
        <v>25</v>
      </c>
      <c r="Q288" s="2482">
        <f t="shared" si="55"/>
        <v>337.25</v>
      </c>
    </row>
    <row r="289" spans="1:19" ht="45" customHeight="1" x14ac:dyDescent="0.3">
      <c r="A289" s="2483" t="s">
        <v>20</v>
      </c>
      <c r="B289" s="2483" t="s">
        <v>776</v>
      </c>
      <c r="C289" s="2483" t="s">
        <v>22</v>
      </c>
      <c r="D289" s="2483" t="s">
        <v>777</v>
      </c>
      <c r="E289" s="2483" t="s">
        <v>778</v>
      </c>
      <c r="F289" s="2484">
        <f t="shared" si="52"/>
        <v>1</v>
      </c>
      <c r="G289" s="2483" t="s">
        <v>33</v>
      </c>
      <c r="H289" s="2485">
        <v>11192.46</v>
      </c>
      <c r="I289" s="2486">
        <v>11192.46</v>
      </c>
      <c r="J289" s="2487">
        <v>0.2223</v>
      </c>
      <c r="K289" s="2488">
        <f t="shared" si="53"/>
        <v>13680.543857999999</v>
      </c>
      <c r="L289" s="2489">
        <f t="shared" si="54"/>
        <v>13680.54</v>
      </c>
      <c r="M289" s="2483" t="s">
        <v>18</v>
      </c>
      <c r="N289" s="2483" t="s">
        <v>17</v>
      </c>
      <c r="O289" s="2483" t="s">
        <v>26</v>
      </c>
      <c r="P289" s="2490">
        <v>1</v>
      </c>
      <c r="Q289" s="2491">
        <f t="shared" si="55"/>
        <v>13680.54</v>
      </c>
    </row>
    <row r="290" spans="1:19" ht="45" customHeight="1" x14ac:dyDescent="0.3">
      <c r="A290" s="2492" t="s">
        <v>20</v>
      </c>
      <c r="B290" s="2492" t="s">
        <v>779</v>
      </c>
      <c r="C290" s="2492" t="s">
        <v>22</v>
      </c>
      <c r="D290" s="2492" t="s">
        <v>780</v>
      </c>
      <c r="E290" s="2492" t="s">
        <v>781</v>
      </c>
      <c r="F290" s="2493">
        <f t="shared" si="52"/>
        <v>1</v>
      </c>
      <c r="G290" s="2492" t="s">
        <v>33</v>
      </c>
      <c r="H290" s="2494">
        <v>6260.54</v>
      </c>
      <c r="I290" s="2495">
        <v>6260.54</v>
      </c>
      <c r="J290" s="2496">
        <v>0.2223</v>
      </c>
      <c r="K290" s="2497">
        <f t="shared" si="53"/>
        <v>7652.2580419999995</v>
      </c>
      <c r="L290" s="2498">
        <f t="shared" si="54"/>
        <v>7652.26</v>
      </c>
      <c r="M290" s="2492" t="s">
        <v>18</v>
      </c>
      <c r="N290" s="2492" t="s">
        <v>17</v>
      </c>
      <c r="O290" s="2492" t="s">
        <v>26</v>
      </c>
      <c r="P290" s="2499">
        <v>1</v>
      </c>
      <c r="Q290" s="2500">
        <f t="shared" si="55"/>
        <v>7652.26</v>
      </c>
    </row>
    <row r="291" spans="1:19" ht="45" customHeight="1" x14ac:dyDescent="0.3">
      <c r="A291" s="2501" t="s">
        <v>20</v>
      </c>
      <c r="B291" s="2501" t="s">
        <v>782</v>
      </c>
      <c r="C291" s="2501" t="s">
        <v>22</v>
      </c>
      <c r="D291" s="2501" t="s">
        <v>783</v>
      </c>
      <c r="E291" s="2501" t="s">
        <v>784</v>
      </c>
      <c r="F291" s="2502">
        <f t="shared" si="52"/>
        <v>1</v>
      </c>
      <c r="G291" s="2501" t="s">
        <v>33</v>
      </c>
      <c r="H291" s="2503">
        <v>7985.75</v>
      </c>
      <c r="I291" s="2504">
        <v>7985.75</v>
      </c>
      <c r="J291" s="2505">
        <v>0.2223</v>
      </c>
      <c r="K291" s="2506">
        <f t="shared" si="53"/>
        <v>9760.9822249999997</v>
      </c>
      <c r="L291" s="2507">
        <f t="shared" si="54"/>
        <v>9760.98</v>
      </c>
      <c r="M291" s="2501" t="s">
        <v>18</v>
      </c>
      <c r="N291" s="2501" t="s">
        <v>17</v>
      </c>
      <c r="O291" s="2501" t="s">
        <v>26</v>
      </c>
      <c r="P291" s="2508">
        <v>1</v>
      </c>
      <c r="Q291" s="2509">
        <f t="shared" si="55"/>
        <v>9760.98</v>
      </c>
    </row>
    <row r="292" spans="1:19" ht="45" customHeight="1" x14ac:dyDescent="0.3">
      <c r="A292" s="2510" t="s">
        <v>16</v>
      </c>
      <c r="B292" s="2510" t="s">
        <v>785</v>
      </c>
      <c r="C292" s="2510" t="s">
        <v>18</v>
      </c>
      <c r="D292" s="2510" t="s">
        <v>18</v>
      </c>
      <c r="E292" s="2510" t="s">
        <v>786</v>
      </c>
      <c r="F292" s="2510" t="s">
        <v>18</v>
      </c>
      <c r="G292" s="2510" t="s">
        <v>18</v>
      </c>
      <c r="H292" s="2510" t="s">
        <v>18</v>
      </c>
      <c r="I292" s="2510" t="s">
        <v>18</v>
      </c>
      <c r="J292" s="2510" t="s">
        <v>18</v>
      </c>
      <c r="K292" s="2510" t="s">
        <v>18</v>
      </c>
      <c r="L292" s="2511">
        <f>ROUND(L293,2)+ROUND(L294,2)+ROUND(L295,2)+ROUND(L296,2)+ROUND(L297,2)+ROUND(L298,2)+ROUND(L299,2)+ROUND(L300,2)+ROUND(L301,2)+ROUND(L302,2)+ROUND(L303,2)+ROUND(L304,2)+ROUND(L305,2)+ROUND(L306,2)+ROUND(L307,2)+ROUND(L308,2)+ROUND(L309,2)+ROUND(L310,2)+ROUND(L311,2)+ROUND(L312,2)+ROUND(L313,2)+ROUND(L314,2)+ROUND(L315,2)+ROUND(L316,2)+ROUND(L317,2)+ROUND(L318,2)+ROUND(L319,2)+ROUND(L320,2)+ROUND(L321,2)+ROUND(L322,2)+ROUND(L323,2)+ROUND(L324,2)+ROUND(L325,2)+ROUND(L326,2)</f>
        <v>73635.520000000004</v>
      </c>
      <c r="M292" s="2510" t="s">
        <v>18</v>
      </c>
      <c r="N292" s="2510" t="s">
        <v>18</v>
      </c>
      <c r="O292" s="2510" t="s">
        <v>18</v>
      </c>
      <c r="P292" s="2510" t="s">
        <v>18</v>
      </c>
      <c r="Q292" s="2510" t="s">
        <v>18</v>
      </c>
      <c r="R292" s="15" t="s">
        <v>18</v>
      </c>
      <c r="S292" s="15" t="s">
        <v>18</v>
      </c>
    </row>
    <row r="293" spans="1:19" ht="45" customHeight="1" x14ac:dyDescent="0.3">
      <c r="A293" s="2512" t="s">
        <v>20</v>
      </c>
      <c r="B293" s="2512" t="s">
        <v>787</v>
      </c>
      <c r="C293" s="2512" t="s">
        <v>22</v>
      </c>
      <c r="D293" s="2512" t="s">
        <v>788</v>
      </c>
      <c r="E293" s="2512" t="s">
        <v>789</v>
      </c>
      <c r="F293" s="2513">
        <f t="shared" ref="F293:F326" si="56">P293</f>
        <v>4</v>
      </c>
      <c r="G293" s="2512" t="s">
        <v>33</v>
      </c>
      <c r="H293" s="2514">
        <v>305.45999999999998</v>
      </c>
      <c r="I293" s="2515">
        <v>305.45999999999998</v>
      </c>
      <c r="J293" s="2516">
        <v>0.2223</v>
      </c>
      <c r="K293" s="2517">
        <f t="shared" ref="K293:K326" si="57">ROUND(I293,2)+(ROUND(I293,2)*J293)</f>
        <v>373.36375799999996</v>
      </c>
      <c r="L293" s="2518">
        <f t="shared" ref="L293:L326" si="58">ROUND(Q293,2)</f>
        <v>1493.44</v>
      </c>
      <c r="M293" s="2512" t="s">
        <v>18</v>
      </c>
      <c r="N293" s="2512" t="s">
        <v>17</v>
      </c>
      <c r="O293" s="2512" t="s">
        <v>26</v>
      </c>
      <c r="P293" s="2519">
        <v>4</v>
      </c>
      <c r="Q293" s="2520">
        <f t="shared" ref="Q293:Q326" si="59">ROUND(K293,2)*P293</f>
        <v>1493.44</v>
      </c>
    </row>
    <row r="294" spans="1:19" ht="45" customHeight="1" x14ac:dyDescent="0.3">
      <c r="A294" s="2521" t="s">
        <v>20</v>
      </c>
      <c r="B294" s="2521" t="s">
        <v>790</v>
      </c>
      <c r="C294" s="2521" t="s">
        <v>22</v>
      </c>
      <c r="D294" s="2521" t="s">
        <v>791</v>
      </c>
      <c r="E294" s="2521" t="s">
        <v>792</v>
      </c>
      <c r="F294" s="2522">
        <f t="shared" si="56"/>
        <v>9</v>
      </c>
      <c r="G294" s="2521" t="s">
        <v>33</v>
      </c>
      <c r="H294" s="2523">
        <v>536.72</v>
      </c>
      <c r="I294" s="2524">
        <v>536.72</v>
      </c>
      <c r="J294" s="2525">
        <v>0.2223</v>
      </c>
      <c r="K294" s="2526">
        <f t="shared" si="57"/>
        <v>656.03285600000004</v>
      </c>
      <c r="L294" s="2527">
        <f t="shared" si="58"/>
        <v>5904.27</v>
      </c>
      <c r="M294" s="2521" t="s">
        <v>18</v>
      </c>
      <c r="N294" s="2521" t="s">
        <v>17</v>
      </c>
      <c r="O294" s="2521" t="s">
        <v>26</v>
      </c>
      <c r="P294" s="2528">
        <v>9</v>
      </c>
      <c r="Q294" s="2529">
        <f t="shared" si="59"/>
        <v>5904.2699999999995</v>
      </c>
    </row>
    <row r="295" spans="1:19" ht="45" customHeight="1" x14ac:dyDescent="0.3">
      <c r="A295" s="2530" t="s">
        <v>20</v>
      </c>
      <c r="B295" s="2530" t="s">
        <v>793</v>
      </c>
      <c r="C295" s="2530" t="s">
        <v>22</v>
      </c>
      <c r="D295" s="2530" t="s">
        <v>794</v>
      </c>
      <c r="E295" s="2530" t="s">
        <v>795</v>
      </c>
      <c r="F295" s="2531">
        <f t="shared" si="56"/>
        <v>4</v>
      </c>
      <c r="G295" s="2530" t="s">
        <v>33</v>
      </c>
      <c r="H295" s="2532">
        <v>32.85</v>
      </c>
      <c r="I295" s="2533">
        <v>32.85</v>
      </c>
      <c r="J295" s="2534">
        <v>0.2223</v>
      </c>
      <c r="K295" s="2535">
        <f t="shared" si="57"/>
        <v>40.152555</v>
      </c>
      <c r="L295" s="2536">
        <f t="shared" si="58"/>
        <v>160.6</v>
      </c>
      <c r="M295" s="2530" t="s">
        <v>18</v>
      </c>
      <c r="N295" s="2530" t="s">
        <v>17</v>
      </c>
      <c r="O295" s="2530" t="s">
        <v>26</v>
      </c>
      <c r="P295" s="2537">
        <v>4</v>
      </c>
      <c r="Q295" s="2538">
        <f t="shared" si="59"/>
        <v>160.6</v>
      </c>
    </row>
    <row r="296" spans="1:19" ht="45" customHeight="1" x14ac:dyDescent="0.3">
      <c r="A296" s="2539" t="s">
        <v>20</v>
      </c>
      <c r="B296" s="2539" t="s">
        <v>796</v>
      </c>
      <c r="C296" s="2539" t="s">
        <v>22</v>
      </c>
      <c r="D296" s="2539" t="s">
        <v>797</v>
      </c>
      <c r="E296" s="2539" t="s">
        <v>798</v>
      </c>
      <c r="F296" s="2540">
        <f t="shared" si="56"/>
        <v>9</v>
      </c>
      <c r="G296" s="2539" t="s">
        <v>33</v>
      </c>
      <c r="H296" s="2541">
        <v>63.87</v>
      </c>
      <c r="I296" s="2542">
        <v>63.87</v>
      </c>
      <c r="J296" s="2543">
        <v>0.2223</v>
      </c>
      <c r="K296" s="2544">
        <f t="shared" si="57"/>
        <v>78.068300999999991</v>
      </c>
      <c r="L296" s="2545">
        <f t="shared" si="58"/>
        <v>702.63</v>
      </c>
      <c r="M296" s="2539" t="s">
        <v>18</v>
      </c>
      <c r="N296" s="2539" t="s">
        <v>17</v>
      </c>
      <c r="O296" s="2539" t="s">
        <v>26</v>
      </c>
      <c r="P296" s="2546">
        <v>9</v>
      </c>
      <c r="Q296" s="2547">
        <f t="shared" si="59"/>
        <v>702.62999999999988</v>
      </c>
    </row>
    <row r="297" spans="1:19" ht="45" customHeight="1" x14ac:dyDescent="0.3">
      <c r="A297" s="2548" t="s">
        <v>20</v>
      </c>
      <c r="B297" s="2548" t="s">
        <v>799</v>
      </c>
      <c r="C297" s="2548" t="s">
        <v>35</v>
      </c>
      <c r="D297" s="2548" t="s">
        <v>800</v>
      </c>
      <c r="E297" s="2548" t="s">
        <v>801</v>
      </c>
      <c r="F297" s="2549">
        <f t="shared" si="56"/>
        <v>2</v>
      </c>
      <c r="G297" s="2548" t="s">
        <v>33</v>
      </c>
      <c r="H297" s="2550">
        <v>298.58999999999997</v>
      </c>
      <c r="I297" s="2551">
        <v>298.58999999999997</v>
      </c>
      <c r="J297" s="2552">
        <v>0.2223</v>
      </c>
      <c r="K297" s="2553">
        <f t="shared" si="57"/>
        <v>364.96655699999997</v>
      </c>
      <c r="L297" s="2554">
        <f t="shared" si="58"/>
        <v>729.94</v>
      </c>
      <c r="M297" s="2548" t="s">
        <v>18</v>
      </c>
      <c r="N297" s="2548" t="s">
        <v>17</v>
      </c>
      <c r="O297" s="2548" t="s">
        <v>26</v>
      </c>
      <c r="P297" s="2555">
        <v>2</v>
      </c>
      <c r="Q297" s="2556">
        <f t="shared" si="59"/>
        <v>729.94</v>
      </c>
    </row>
    <row r="298" spans="1:19" ht="45" customHeight="1" x14ac:dyDescent="0.3">
      <c r="A298" s="2557" t="s">
        <v>20</v>
      </c>
      <c r="B298" s="2557" t="s">
        <v>802</v>
      </c>
      <c r="C298" s="2557" t="s">
        <v>35</v>
      </c>
      <c r="D298" s="2557" t="s">
        <v>803</v>
      </c>
      <c r="E298" s="2557" t="s">
        <v>804</v>
      </c>
      <c r="F298" s="2558">
        <f t="shared" si="56"/>
        <v>3</v>
      </c>
      <c r="G298" s="2557" t="s">
        <v>33</v>
      </c>
      <c r="H298" s="2559">
        <v>153.21</v>
      </c>
      <c r="I298" s="2560">
        <v>153.21</v>
      </c>
      <c r="J298" s="2561">
        <v>0.2223</v>
      </c>
      <c r="K298" s="2562">
        <f t="shared" si="57"/>
        <v>187.26858300000001</v>
      </c>
      <c r="L298" s="2563">
        <f t="shared" si="58"/>
        <v>561.80999999999995</v>
      </c>
      <c r="M298" s="2557" t="s">
        <v>18</v>
      </c>
      <c r="N298" s="2557" t="s">
        <v>17</v>
      </c>
      <c r="O298" s="2557" t="s">
        <v>26</v>
      </c>
      <c r="P298" s="2564">
        <v>3</v>
      </c>
      <c r="Q298" s="2565">
        <f t="shared" si="59"/>
        <v>561.81000000000006</v>
      </c>
    </row>
    <row r="299" spans="1:19" ht="45" customHeight="1" x14ac:dyDescent="0.3">
      <c r="A299" s="2566" t="s">
        <v>20</v>
      </c>
      <c r="B299" s="2566" t="s">
        <v>805</v>
      </c>
      <c r="C299" s="2566" t="s">
        <v>22</v>
      </c>
      <c r="D299" s="2566" t="s">
        <v>806</v>
      </c>
      <c r="E299" s="2566" t="s">
        <v>807</v>
      </c>
      <c r="F299" s="2567">
        <f t="shared" si="56"/>
        <v>13</v>
      </c>
      <c r="G299" s="2566" t="s">
        <v>33</v>
      </c>
      <c r="H299" s="2568">
        <v>143.12</v>
      </c>
      <c r="I299" s="2569">
        <v>143.12</v>
      </c>
      <c r="J299" s="2570">
        <v>0.2223</v>
      </c>
      <c r="K299" s="2571">
        <f t="shared" si="57"/>
        <v>174.935576</v>
      </c>
      <c r="L299" s="2572">
        <f t="shared" si="58"/>
        <v>2274.2199999999998</v>
      </c>
      <c r="M299" s="2566" t="s">
        <v>18</v>
      </c>
      <c r="N299" s="2566" t="s">
        <v>17</v>
      </c>
      <c r="O299" s="2566" t="s">
        <v>26</v>
      </c>
      <c r="P299" s="2573">
        <v>13</v>
      </c>
      <c r="Q299" s="2574">
        <f t="shared" si="59"/>
        <v>2274.2199999999998</v>
      </c>
    </row>
    <row r="300" spans="1:19" ht="45" customHeight="1" x14ac:dyDescent="0.3">
      <c r="A300" s="2575" t="s">
        <v>20</v>
      </c>
      <c r="B300" s="2575" t="s">
        <v>808</v>
      </c>
      <c r="C300" s="2575" t="s">
        <v>22</v>
      </c>
      <c r="D300" s="2575" t="s">
        <v>809</v>
      </c>
      <c r="E300" s="2575" t="s">
        <v>810</v>
      </c>
      <c r="F300" s="2576">
        <f t="shared" si="56"/>
        <v>3</v>
      </c>
      <c r="G300" s="2575" t="s">
        <v>33</v>
      </c>
      <c r="H300" s="2577">
        <v>337.31</v>
      </c>
      <c r="I300" s="2578">
        <v>337.31</v>
      </c>
      <c r="J300" s="2579">
        <v>0.2223</v>
      </c>
      <c r="K300" s="2580">
        <f t="shared" si="57"/>
        <v>412.29401300000001</v>
      </c>
      <c r="L300" s="2581">
        <f t="shared" si="58"/>
        <v>1236.8699999999999</v>
      </c>
      <c r="M300" s="2575" t="s">
        <v>18</v>
      </c>
      <c r="N300" s="2575" t="s">
        <v>17</v>
      </c>
      <c r="O300" s="2575" t="s">
        <v>26</v>
      </c>
      <c r="P300" s="2582">
        <v>3</v>
      </c>
      <c r="Q300" s="2583">
        <f t="shared" si="59"/>
        <v>1236.8700000000001</v>
      </c>
    </row>
    <row r="301" spans="1:19" ht="45" customHeight="1" x14ac:dyDescent="0.3">
      <c r="A301" s="2584" t="s">
        <v>20</v>
      </c>
      <c r="B301" s="2584" t="s">
        <v>811</v>
      </c>
      <c r="C301" s="2584" t="s">
        <v>22</v>
      </c>
      <c r="D301" s="2584" t="s">
        <v>812</v>
      </c>
      <c r="E301" s="2584" t="s">
        <v>813</v>
      </c>
      <c r="F301" s="2585">
        <f t="shared" si="56"/>
        <v>5</v>
      </c>
      <c r="G301" s="2584" t="s">
        <v>33</v>
      </c>
      <c r="H301" s="2586">
        <v>722.74</v>
      </c>
      <c r="I301" s="2587">
        <v>722.74</v>
      </c>
      <c r="J301" s="2588">
        <v>0.2223</v>
      </c>
      <c r="K301" s="2589">
        <f t="shared" si="57"/>
        <v>883.40510199999994</v>
      </c>
      <c r="L301" s="2590">
        <f t="shared" si="58"/>
        <v>4417.05</v>
      </c>
      <c r="M301" s="2584" t="s">
        <v>18</v>
      </c>
      <c r="N301" s="2584" t="s">
        <v>17</v>
      </c>
      <c r="O301" s="2584" t="s">
        <v>26</v>
      </c>
      <c r="P301" s="2591">
        <v>5</v>
      </c>
      <c r="Q301" s="2592">
        <f t="shared" si="59"/>
        <v>4417.05</v>
      </c>
    </row>
    <row r="302" spans="1:19" ht="45" customHeight="1" x14ac:dyDescent="0.3">
      <c r="A302" s="2593" t="s">
        <v>20</v>
      </c>
      <c r="B302" s="2593" t="s">
        <v>814</v>
      </c>
      <c r="C302" s="2593" t="s">
        <v>22</v>
      </c>
      <c r="D302" s="2593" t="s">
        <v>815</v>
      </c>
      <c r="E302" s="2593" t="s">
        <v>816</v>
      </c>
      <c r="F302" s="2594">
        <f t="shared" si="56"/>
        <v>5</v>
      </c>
      <c r="G302" s="2593" t="s">
        <v>33</v>
      </c>
      <c r="H302" s="2595">
        <v>209.27</v>
      </c>
      <c r="I302" s="2596">
        <v>209.27</v>
      </c>
      <c r="J302" s="2597">
        <v>0.2223</v>
      </c>
      <c r="K302" s="2598">
        <f t="shared" si="57"/>
        <v>255.79072100000002</v>
      </c>
      <c r="L302" s="2599">
        <f t="shared" si="58"/>
        <v>1278.95</v>
      </c>
      <c r="M302" s="2593" t="s">
        <v>18</v>
      </c>
      <c r="N302" s="2593" t="s">
        <v>17</v>
      </c>
      <c r="O302" s="2593" t="s">
        <v>26</v>
      </c>
      <c r="P302" s="2600">
        <v>5</v>
      </c>
      <c r="Q302" s="2601">
        <f t="shared" si="59"/>
        <v>1278.95</v>
      </c>
    </row>
    <row r="303" spans="1:19" ht="45" customHeight="1" x14ac:dyDescent="0.3">
      <c r="A303" s="2602" t="s">
        <v>20</v>
      </c>
      <c r="B303" s="2602" t="s">
        <v>817</v>
      </c>
      <c r="C303" s="2602" t="s">
        <v>35</v>
      </c>
      <c r="D303" s="2602" t="s">
        <v>818</v>
      </c>
      <c r="E303" s="2602" t="s">
        <v>819</v>
      </c>
      <c r="F303" s="2603">
        <f t="shared" si="56"/>
        <v>6</v>
      </c>
      <c r="G303" s="2602" t="s">
        <v>33</v>
      </c>
      <c r="H303" s="2604">
        <v>209.27</v>
      </c>
      <c r="I303" s="2605">
        <v>209.27</v>
      </c>
      <c r="J303" s="2606">
        <v>0.2223</v>
      </c>
      <c r="K303" s="2607">
        <f t="shared" si="57"/>
        <v>255.79072100000002</v>
      </c>
      <c r="L303" s="2608">
        <f t="shared" si="58"/>
        <v>1534.74</v>
      </c>
      <c r="M303" s="2602" t="s">
        <v>18</v>
      </c>
      <c r="N303" s="2602" t="s">
        <v>17</v>
      </c>
      <c r="O303" s="2602" t="s">
        <v>26</v>
      </c>
      <c r="P303" s="2609">
        <v>6</v>
      </c>
      <c r="Q303" s="2610">
        <f t="shared" si="59"/>
        <v>1534.74</v>
      </c>
    </row>
    <row r="304" spans="1:19" ht="45" customHeight="1" x14ac:dyDescent="0.3">
      <c r="A304" s="2611" t="s">
        <v>20</v>
      </c>
      <c r="B304" s="2611" t="s">
        <v>820</v>
      </c>
      <c r="C304" s="2611" t="s">
        <v>22</v>
      </c>
      <c r="D304" s="2611" t="s">
        <v>821</v>
      </c>
      <c r="E304" s="2611" t="s">
        <v>822</v>
      </c>
      <c r="F304" s="2612">
        <f t="shared" si="56"/>
        <v>1</v>
      </c>
      <c r="G304" s="2611" t="s">
        <v>33</v>
      </c>
      <c r="H304" s="2613">
        <v>229.14</v>
      </c>
      <c r="I304" s="2614">
        <v>229.14</v>
      </c>
      <c r="J304" s="2615">
        <v>0.2223</v>
      </c>
      <c r="K304" s="2616">
        <f t="shared" si="57"/>
        <v>280.07782199999997</v>
      </c>
      <c r="L304" s="2617">
        <f t="shared" si="58"/>
        <v>280.08</v>
      </c>
      <c r="M304" s="2611" t="s">
        <v>18</v>
      </c>
      <c r="N304" s="2611" t="s">
        <v>17</v>
      </c>
      <c r="O304" s="2611" t="s">
        <v>26</v>
      </c>
      <c r="P304" s="2618">
        <v>1</v>
      </c>
      <c r="Q304" s="2619">
        <f t="shared" si="59"/>
        <v>280.08</v>
      </c>
    </row>
    <row r="305" spans="1:17" ht="45" customHeight="1" x14ac:dyDescent="0.3">
      <c r="A305" s="2620" t="s">
        <v>20</v>
      </c>
      <c r="B305" s="2620" t="s">
        <v>823</v>
      </c>
      <c r="C305" s="2620" t="s">
        <v>22</v>
      </c>
      <c r="D305" s="2620" t="s">
        <v>824</v>
      </c>
      <c r="E305" s="2620" t="s">
        <v>825</v>
      </c>
      <c r="F305" s="2621">
        <f t="shared" si="56"/>
        <v>24</v>
      </c>
      <c r="G305" s="2620" t="s">
        <v>33</v>
      </c>
      <c r="H305" s="2622">
        <v>87.83</v>
      </c>
      <c r="I305" s="2623">
        <v>87.83</v>
      </c>
      <c r="J305" s="2624">
        <v>0.2223</v>
      </c>
      <c r="K305" s="2625">
        <f t="shared" si="57"/>
        <v>107.354609</v>
      </c>
      <c r="L305" s="2626">
        <f t="shared" si="58"/>
        <v>2576.4</v>
      </c>
      <c r="M305" s="2620" t="s">
        <v>18</v>
      </c>
      <c r="N305" s="2620" t="s">
        <v>17</v>
      </c>
      <c r="O305" s="2620" t="s">
        <v>26</v>
      </c>
      <c r="P305" s="2627">
        <v>24</v>
      </c>
      <c r="Q305" s="2628">
        <f t="shared" si="59"/>
        <v>2576.3999999999996</v>
      </c>
    </row>
    <row r="306" spans="1:17" ht="45" customHeight="1" x14ac:dyDescent="0.3">
      <c r="A306" s="2629" t="s">
        <v>20</v>
      </c>
      <c r="B306" s="2629" t="s">
        <v>826</v>
      </c>
      <c r="C306" s="2629" t="s">
        <v>22</v>
      </c>
      <c r="D306" s="2629" t="s">
        <v>827</v>
      </c>
      <c r="E306" s="2629" t="s">
        <v>828</v>
      </c>
      <c r="F306" s="2630">
        <f t="shared" si="56"/>
        <v>38</v>
      </c>
      <c r="G306" s="2629" t="s">
        <v>33</v>
      </c>
      <c r="H306" s="2631">
        <v>10.55</v>
      </c>
      <c r="I306" s="2632">
        <v>10.55</v>
      </c>
      <c r="J306" s="2633">
        <v>0.2223</v>
      </c>
      <c r="K306" s="2634">
        <f t="shared" si="57"/>
        <v>12.895265</v>
      </c>
      <c r="L306" s="2635">
        <f t="shared" si="58"/>
        <v>490.2</v>
      </c>
      <c r="M306" s="2629" t="s">
        <v>18</v>
      </c>
      <c r="N306" s="2629" t="s">
        <v>17</v>
      </c>
      <c r="O306" s="2629" t="s">
        <v>26</v>
      </c>
      <c r="P306" s="2636">
        <v>38</v>
      </c>
      <c r="Q306" s="2637">
        <f t="shared" si="59"/>
        <v>490.2</v>
      </c>
    </row>
    <row r="307" spans="1:17" ht="45" customHeight="1" x14ac:dyDescent="0.3">
      <c r="A307" s="2638" t="s">
        <v>20</v>
      </c>
      <c r="B307" s="2638" t="s">
        <v>829</v>
      </c>
      <c r="C307" s="2638" t="s">
        <v>22</v>
      </c>
      <c r="D307" s="2638" t="s">
        <v>830</v>
      </c>
      <c r="E307" s="2638" t="s">
        <v>831</v>
      </c>
      <c r="F307" s="2639">
        <f t="shared" si="56"/>
        <v>9</v>
      </c>
      <c r="G307" s="2638" t="s">
        <v>33</v>
      </c>
      <c r="H307" s="2640">
        <v>151.44999999999999</v>
      </c>
      <c r="I307" s="2641">
        <v>151.44999999999999</v>
      </c>
      <c r="J307" s="2642">
        <v>0.2223</v>
      </c>
      <c r="K307" s="2643">
        <f t="shared" si="57"/>
        <v>185.11733499999997</v>
      </c>
      <c r="L307" s="2644">
        <f t="shared" si="58"/>
        <v>1666.08</v>
      </c>
      <c r="M307" s="2638" t="s">
        <v>18</v>
      </c>
      <c r="N307" s="2638" t="s">
        <v>17</v>
      </c>
      <c r="O307" s="2638" t="s">
        <v>26</v>
      </c>
      <c r="P307" s="2645">
        <v>9</v>
      </c>
      <c r="Q307" s="2646">
        <f t="shared" si="59"/>
        <v>1666.08</v>
      </c>
    </row>
    <row r="308" spans="1:17" ht="45" customHeight="1" x14ac:dyDescent="0.3">
      <c r="A308" s="2647" t="s">
        <v>20</v>
      </c>
      <c r="B308" s="2647" t="s">
        <v>832</v>
      </c>
      <c r="C308" s="2647" t="s">
        <v>35</v>
      </c>
      <c r="D308" s="2647" t="s">
        <v>833</v>
      </c>
      <c r="E308" s="2647" t="s">
        <v>834</v>
      </c>
      <c r="F308" s="2648">
        <f t="shared" si="56"/>
        <v>16</v>
      </c>
      <c r="G308" s="2647" t="s">
        <v>33</v>
      </c>
      <c r="H308" s="2649">
        <v>167.21</v>
      </c>
      <c r="I308" s="2650">
        <v>167.21</v>
      </c>
      <c r="J308" s="2651">
        <v>0.2223</v>
      </c>
      <c r="K308" s="2652">
        <f t="shared" si="57"/>
        <v>204.38078300000001</v>
      </c>
      <c r="L308" s="2653">
        <f t="shared" si="58"/>
        <v>3270.08</v>
      </c>
      <c r="M308" s="2647" t="s">
        <v>18</v>
      </c>
      <c r="N308" s="2647" t="s">
        <v>17</v>
      </c>
      <c r="O308" s="2647" t="s">
        <v>26</v>
      </c>
      <c r="P308" s="2654">
        <v>16</v>
      </c>
      <c r="Q308" s="2655">
        <f t="shared" si="59"/>
        <v>3270.08</v>
      </c>
    </row>
    <row r="309" spans="1:17" ht="45" customHeight="1" x14ac:dyDescent="0.3">
      <c r="A309" s="2656" t="s">
        <v>20</v>
      </c>
      <c r="B309" s="2656" t="s">
        <v>835</v>
      </c>
      <c r="C309" s="2656" t="s">
        <v>35</v>
      </c>
      <c r="D309" s="2656" t="s">
        <v>836</v>
      </c>
      <c r="E309" s="2656" t="s">
        <v>837</v>
      </c>
      <c r="F309" s="2657">
        <f t="shared" si="56"/>
        <v>2</v>
      </c>
      <c r="G309" s="2656" t="s">
        <v>33</v>
      </c>
      <c r="H309" s="2658">
        <v>225.68</v>
      </c>
      <c r="I309" s="2659">
        <v>225.68</v>
      </c>
      <c r="J309" s="2660">
        <v>0.2223</v>
      </c>
      <c r="K309" s="2661">
        <f t="shared" si="57"/>
        <v>275.84866399999999</v>
      </c>
      <c r="L309" s="2662">
        <f t="shared" si="58"/>
        <v>551.70000000000005</v>
      </c>
      <c r="M309" s="2656" t="s">
        <v>18</v>
      </c>
      <c r="N309" s="2656" t="s">
        <v>17</v>
      </c>
      <c r="O309" s="2656" t="s">
        <v>26</v>
      </c>
      <c r="P309" s="2663">
        <v>2</v>
      </c>
      <c r="Q309" s="2664">
        <f t="shared" si="59"/>
        <v>551.70000000000005</v>
      </c>
    </row>
    <row r="310" spans="1:17" ht="45" customHeight="1" x14ac:dyDescent="0.3">
      <c r="A310" s="2665" t="s">
        <v>20</v>
      </c>
      <c r="B310" s="2665" t="s">
        <v>838</v>
      </c>
      <c r="C310" s="2665" t="s">
        <v>22</v>
      </c>
      <c r="D310" s="2665" t="s">
        <v>839</v>
      </c>
      <c r="E310" s="2665" t="s">
        <v>840</v>
      </c>
      <c r="F310" s="2666">
        <f t="shared" si="56"/>
        <v>7</v>
      </c>
      <c r="G310" s="2665" t="s">
        <v>33</v>
      </c>
      <c r="H310" s="2667">
        <v>63.67</v>
      </c>
      <c r="I310" s="2668">
        <v>63.67</v>
      </c>
      <c r="J310" s="2669">
        <v>0.2223</v>
      </c>
      <c r="K310" s="2670">
        <f t="shared" si="57"/>
        <v>77.823841000000002</v>
      </c>
      <c r="L310" s="2671">
        <f t="shared" si="58"/>
        <v>544.74</v>
      </c>
      <c r="M310" s="2665" t="s">
        <v>18</v>
      </c>
      <c r="N310" s="2665" t="s">
        <v>17</v>
      </c>
      <c r="O310" s="2665" t="s">
        <v>26</v>
      </c>
      <c r="P310" s="2672">
        <v>7</v>
      </c>
      <c r="Q310" s="2673">
        <f t="shared" si="59"/>
        <v>544.74</v>
      </c>
    </row>
    <row r="311" spans="1:17" ht="45" customHeight="1" x14ac:dyDescent="0.3">
      <c r="A311" s="2674" t="s">
        <v>20</v>
      </c>
      <c r="B311" s="2674" t="s">
        <v>841</v>
      </c>
      <c r="C311" s="2674" t="s">
        <v>35</v>
      </c>
      <c r="D311" s="2674" t="s">
        <v>842</v>
      </c>
      <c r="E311" s="2674" t="s">
        <v>843</v>
      </c>
      <c r="F311" s="2675">
        <f t="shared" si="56"/>
        <v>3</v>
      </c>
      <c r="G311" s="2674" t="s">
        <v>33</v>
      </c>
      <c r="H311" s="2676">
        <v>400.59</v>
      </c>
      <c r="I311" s="2677">
        <v>400.59</v>
      </c>
      <c r="J311" s="2678">
        <v>0.2223</v>
      </c>
      <c r="K311" s="2679">
        <f t="shared" si="57"/>
        <v>489.64115699999996</v>
      </c>
      <c r="L311" s="2680">
        <f t="shared" si="58"/>
        <v>1468.92</v>
      </c>
      <c r="M311" s="2674" t="s">
        <v>18</v>
      </c>
      <c r="N311" s="2674" t="s">
        <v>17</v>
      </c>
      <c r="O311" s="2674" t="s">
        <v>26</v>
      </c>
      <c r="P311" s="2681">
        <v>3</v>
      </c>
      <c r="Q311" s="2682">
        <f t="shared" si="59"/>
        <v>1468.92</v>
      </c>
    </row>
    <row r="312" spans="1:17" ht="45" customHeight="1" x14ac:dyDescent="0.3">
      <c r="A312" s="2683" t="s">
        <v>20</v>
      </c>
      <c r="B312" s="2683" t="s">
        <v>844</v>
      </c>
      <c r="C312" s="2683" t="s">
        <v>35</v>
      </c>
      <c r="D312" s="2683" t="s">
        <v>845</v>
      </c>
      <c r="E312" s="2683" t="s">
        <v>846</v>
      </c>
      <c r="F312" s="2684">
        <f t="shared" si="56"/>
        <v>2</v>
      </c>
      <c r="G312" s="2683" t="s">
        <v>33</v>
      </c>
      <c r="H312" s="2685">
        <v>131.94</v>
      </c>
      <c r="I312" s="2686">
        <v>131.94</v>
      </c>
      <c r="J312" s="2687">
        <v>0.2223</v>
      </c>
      <c r="K312" s="2688">
        <f t="shared" si="57"/>
        <v>161.270262</v>
      </c>
      <c r="L312" s="2689">
        <f t="shared" si="58"/>
        <v>322.54000000000002</v>
      </c>
      <c r="M312" s="2683" t="s">
        <v>18</v>
      </c>
      <c r="N312" s="2683" t="s">
        <v>17</v>
      </c>
      <c r="O312" s="2683" t="s">
        <v>26</v>
      </c>
      <c r="P312" s="2690">
        <v>2</v>
      </c>
      <c r="Q312" s="2691">
        <f t="shared" si="59"/>
        <v>322.54000000000002</v>
      </c>
    </row>
    <row r="313" spans="1:17" ht="45" customHeight="1" x14ac:dyDescent="0.3">
      <c r="A313" s="2692" t="s">
        <v>20</v>
      </c>
      <c r="B313" s="2692" t="s">
        <v>847</v>
      </c>
      <c r="C313" s="2692" t="s">
        <v>22</v>
      </c>
      <c r="D313" s="2692" t="s">
        <v>848</v>
      </c>
      <c r="E313" s="2692" t="s">
        <v>849</v>
      </c>
      <c r="F313" s="2693">
        <f t="shared" si="56"/>
        <v>25</v>
      </c>
      <c r="G313" s="2692" t="s">
        <v>33</v>
      </c>
      <c r="H313" s="2694">
        <v>70.5</v>
      </c>
      <c r="I313" s="2695">
        <v>70.5</v>
      </c>
      <c r="J313" s="2696">
        <v>0.2223</v>
      </c>
      <c r="K313" s="2697">
        <f t="shared" si="57"/>
        <v>86.172150000000002</v>
      </c>
      <c r="L313" s="2698">
        <f t="shared" si="58"/>
        <v>2154.25</v>
      </c>
      <c r="M313" s="2692" t="s">
        <v>18</v>
      </c>
      <c r="N313" s="2692" t="s">
        <v>17</v>
      </c>
      <c r="O313" s="2692" t="s">
        <v>26</v>
      </c>
      <c r="P313" s="2699">
        <v>25</v>
      </c>
      <c r="Q313" s="2700">
        <f t="shared" si="59"/>
        <v>2154.25</v>
      </c>
    </row>
    <row r="314" spans="1:17" ht="45" customHeight="1" x14ac:dyDescent="0.3">
      <c r="A314" s="2701" t="s">
        <v>20</v>
      </c>
      <c r="B314" s="2701" t="s">
        <v>850</v>
      </c>
      <c r="C314" s="2701" t="s">
        <v>22</v>
      </c>
      <c r="D314" s="2701" t="s">
        <v>851</v>
      </c>
      <c r="E314" s="2701" t="s">
        <v>852</v>
      </c>
      <c r="F314" s="2702">
        <f t="shared" si="56"/>
        <v>8</v>
      </c>
      <c r="G314" s="2701" t="s">
        <v>33</v>
      </c>
      <c r="H314" s="2703">
        <v>109.22</v>
      </c>
      <c r="I314" s="2704">
        <v>109.22</v>
      </c>
      <c r="J314" s="2705">
        <v>0.2223</v>
      </c>
      <c r="K314" s="2706">
        <f t="shared" si="57"/>
        <v>133.499606</v>
      </c>
      <c r="L314" s="2707">
        <f t="shared" si="58"/>
        <v>1068</v>
      </c>
      <c r="M314" s="2701" t="s">
        <v>18</v>
      </c>
      <c r="N314" s="2701" t="s">
        <v>17</v>
      </c>
      <c r="O314" s="2701" t="s">
        <v>26</v>
      </c>
      <c r="P314" s="2708">
        <v>8</v>
      </c>
      <c r="Q314" s="2709">
        <f t="shared" si="59"/>
        <v>1068</v>
      </c>
    </row>
    <row r="315" spans="1:17" ht="45" customHeight="1" x14ac:dyDescent="0.3">
      <c r="A315" s="2710" t="s">
        <v>20</v>
      </c>
      <c r="B315" s="2710" t="s">
        <v>853</v>
      </c>
      <c r="C315" s="2710" t="s">
        <v>35</v>
      </c>
      <c r="D315" s="2710" t="s">
        <v>854</v>
      </c>
      <c r="E315" s="2710" t="s">
        <v>855</v>
      </c>
      <c r="F315" s="2711">
        <f t="shared" si="56"/>
        <v>9</v>
      </c>
      <c r="G315" s="2710" t="s">
        <v>33</v>
      </c>
      <c r="H315" s="2712">
        <v>331.61</v>
      </c>
      <c r="I315" s="2713">
        <v>331.61</v>
      </c>
      <c r="J315" s="2714">
        <v>0.2223</v>
      </c>
      <c r="K315" s="2715">
        <f t="shared" si="57"/>
        <v>405.32690300000002</v>
      </c>
      <c r="L315" s="2716">
        <f t="shared" si="58"/>
        <v>3647.97</v>
      </c>
      <c r="M315" s="2710" t="s">
        <v>18</v>
      </c>
      <c r="N315" s="2710" t="s">
        <v>17</v>
      </c>
      <c r="O315" s="2710" t="s">
        <v>26</v>
      </c>
      <c r="P315" s="2717">
        <v>9</v>
      </c>
      <c r="Q315" s="2718">
        <f t="shared" si="59"/>
        <v>3647.97</v>
      </c>
    </row>
    <row r="316" spans="1:17" ht="45" customHeight="1" x14ac:dyDescent="0.3">
      <c r="A316" s="2719" t="s">
        <v>20</v>
      </c>
      <c r="B316" s="2719" t="s">
        <v>856</v>
      </c>
      <c r="C316" s="2719" t="s">
        <v>22</v>
      </c>
      <c r="D316" s="2719" t="s">
        <v>857</v>
      </c>
      <c r="E316" s="2719" t="s">
        <v>858</v>
      </c>
      <c r="F316" s="2720">
        <f t="shared" si="56"/>
        <v>5</v>
      </c>
      <c r="G316" s="2719" t="s">
        <v>33</v>
      </c>
      <c r="H316" s="2721">
        <v>349.4</v>
      </c>
      <c r="I316" s="2722">
        <v>349.4</v>
      </c>
      <c r="J316" s="2723">
        <v>0.2223</v>
      </c>
      <c r="K316" s="2724">
        <f t="shared" si="57"/>
        <v>427.07161999999994</v>
      </c>
      <c r="L316" s="2725">
        <f t="shared" si="58"/>
        <v>2135.35</v>
      </c>
      <c r="M316" s="2719" t="s">
        <v>18</v>
      </c>
      <c r="N316" s="2719" t="s">
        <v>17</v>
      </c>
      <c r="O316" s="2719" t="s">
        <v>26</v>
      </c>
      <c r="P316" s="2726">
        <v>5</v>
      </c>
      <c r="Q316" s="2727">
        <f t="shared" si="59"/>
        <v>2135.35</v>
      </c>
    </row>
    <row r="317" spans="1:17" ht="45" customHeight="1" x14ac:dyDescent="0.3">
      <c r="A317" s="2728" t="s">
        <v>20</v>
      </c>
      <c r="B317" s="2728" t="s">
        <v>859</v>
      </c>
      <c r="C317" s="2728" t="s">
        <v>22</v>
      </c>
      <c r="D317" s="2728" t="s">
        <v>860</v>
      </c>
      <c r="E317" s="2728" t="s">
        <v>861</v>
      </c>
      <c r="F317" s="2729">
        <f t="shared" si="56"/>
        <v>7</v>
      </c>
      <c r="G317" s="2728" t="s">
        <v>33</v>
      </c>
      <c r="H317" s="2730">
        <v>361.24</v>
      </c>
      <c r="I317" s="2731">
        <v>361.24</v>
      </c>
      <c r="J317" s="2732">
        <v>0.2223</v>
      </c>
      <c r="K317" s="2733">
        <f t="shared" si="57"/>
        <v>441.54365200000001</v>
      </c>
      <c r="L317" s="2734">
        <f t="shared" si="58"/>
        <v>3090.78</v>
      </c>
      <c r="M317" s="2728" t="s">
        <v>18</v>
      </c>
      <c r="N317" s="2728" t="s">
        <v>17</v>
      </c>
      <c r="O317" s="2728" t="s">
        <v>26</v>
      </c>
      <c r="P317" s="2735">
        <v>7</v>
      </c>
      <c r="Q317" s="2736">
        <f t="shared" si="59"/>
        <v>3090.78</v>
      </c>
    </row>
    <row r="318" spans="1:17" ht="45" customHeight="1" x14ac:dyDescent="0.3">
      <c r="A318" s="2737" t="s">
        <v>20</v>
      </c>
      <c r="B318" s="2737" t="s">
        <v>862</v>
      </c>
      <c r="C318" s="2737" t="s">
        <v>22</v>
      </c>
      <c r="D318" s="2737" t="s">
        <v>863</v>
      </c>
      <c r="E318" s="2737" t="s">
        <v>864</v>
      </c>
      <c r="F318" s="2738">
        <f t="shared" si="56"/>
        <v>1</v>
      </c>
      <c r="G318" s="2737" t="s">
        <v>33</v>
      </c>
      <c r="H318" s="2739">
        <v>1052.6199999999999</v>
      </c>
      <c r="I318" s="2740">
        <v>1052.6199999999999</v>
      </c>
      <c r="J318" s="2741">
        <v>0.2223</v>
      </c>
      <c r="K318" s="2742">
        <f t="shared" si="57"/>
        <v>1286.6174259999998</v>
      </c>
      <c r="L318" s="2743">
        <f t="shared" si="58"/>
        <v>1286.6199999999999</v>
      </c>
      <c r="M318" s="2737" t="s">
        <v>18</v>
      </c>
      <c r="N318" s="2737" t="s">
        <v>17</v>
      </c>
      <c r="O318" s="2737" t="s">
        <v>26</v>
      </c>
      <c r="P318" s="2744">
        <v>1</v>
      </c>
      <c r="Q318" s="2745">
        <f t="shared" si="59"/>
        <v>1286.6199999999999</v>
      </c>
    </row>
    <row r="319" spans="1:17" ht="45" customHeight="1" x14ac:dyDescent="0.3">
      <c r="A319" s="2746" t="s">
        <v>20</v>
      </c>
      <c r="B319" s="2746" t="s">
        <v>865</v>
      </c>
      <c r="C319" s="2746" t="s">
        <v>35</v>
      </c>
      <c r="D319" s="2746" t="s">
        <v>866</v>
      </c>
      <c r="E319" s="2746" t="s">
        <v>867</v>
      </c>
      <c r="F319" s="2747">
        <f t="shared" si="56"/>
        <v>13</v>
      </c>
      <c r="G319" s="2746" t="s">
        <v>33</v>
      </c>
      <c r="H319" s="2748">
        <v>374.79</v>
      </c>
      <c r="I319" s="2749">
        <v>374.79</v>
      </c>
      <c r="J319" s="2750">
        <v>0.2223</v>
      </c>
      <c r="K319" s="2751">
        <f t="shared" si="57"/>
        <v>458.105817</v>
      </c>
      <c r="L319" s="2752">
        <f t="shared" si="58"/>
        <v>5955.43</v>
      </c>
      <c r="M319" s="2746" t="s">
        <v>18</v>
      </c>
      <c r="N319" s="2746" t="s">
        <v>17</v>
      </c>
      <c r="O319" s="2746" t="s">
        <v>26</v>
      </c>
      <c r="P319" s="2753">
        <v>13</v>
      </c>
      <c r="Q319" s="2754">
        <f t="shared" si="59"/>
        <v>5955.43</v>
      </c>
    </row>
    <row r="320" spans="1:17" ht="45" customHeight="1" x14ac:dyDescent="0.3">
      <c r="A320" s="2755" t="s">
        <v>20</v>
      </c>
      <c r="B320" s="2755" t="s">
        <v>868</v>
      </c>
      <c r="C320" s="2755" t="s">
        <v>35</v>
      </c>
      <c r="D320" s="2755" t="s">
        <v>869</v>
      </c>
      <c r="E320" s="2755" t="s">
        <v>870</v>
      </c>
      <c r="F320" s="2756">
        <f t="shared" si="56"/>
        <v>17</v>
      </c>
      <c r="G320" s="2755" t="s">
        <v>33</v>
      </c>
      <c r="H320" s="2757">
        <v>113.86</v>
      </c>
      <c r="I320" s="2758">
        <v>113.86</v>
      </c>
      <c r="J320" s="2759">
        <v>0.2223</v>
      </c>
      <c r="K320" s="2760">
        <f t="shared" si="57"/>
        <v>139.17107799999999</v>
      </c>
      <c r="L320" s="2761">
        <f t="shared" si="58"/>
        <v>2365.89</v>
      </c>
      <c r="M320" s="2755" t="s">
        <v>18</v>
      </c>
      <c r="N320" s="2755" t="s">
        <v>17</v>
      </c>
      <c r="O320" s="2755" t="s">
        <v>26</v>
      </c>
      <c r="P320" s="2762">
        <v>17</v>
      </c>
      <c r="Q320" s="2763">
        <f t="shared" si="59"/>
        <v>2365.89</v>
      </c>
    </row>
    <row r="321" spans="1:19" ht="45" customHeight="1" x14ac:dyDescent="0.3">
      <c r="A321" s="2764" t="s">
        <v>20</v>
      </c>
      <c r="B321" s="2764" t="s">
        <v>871</v>
      </c>
      <c r="C321" s="2764" t="s">
        <v>35</v>
      </c>
      <c r="D321" s="2764" t="s">
        <v>872</v>
      </c>
      <c r="E321" s="2764" t="s">
        <v>873</v>
      </c>
      <c r="F321" s="2765">
        <f t="shared" si="56"/>
        <v>9</v>
      </c>
      <c r="G321" s="2764" t="s">
        <v>33</v>
      </c>
      <c r="H321" s="2766">
        <v>88.39</v>
      </c>
      <c r="I321" s="2767">
        <v>88.39</v>
      </c>
      <c r="J321" s="2768">
        <v>0.2223</v>
      </c>
      <c r="K321" s="2769">
        <f t="shared" si="57"/>
        <v>108.039097</v>
      </c>
      <c r="L321" s="2770">
        <f t="shared" si="58"/>
        <v>972.36</v>
      </c>
      <c r="M321" s="2764" t="s">
        <v>18</v>
      </c>
      <c r="N321" s="2764" t="s">
        <v>17</v>
      </c>
      <c r="O321" s="2764" t="s">
        <v>26</v>
      </c>
      <c r="P321" s="2771">
        <v>9</v>
      </c>
      <c r="Q321" s="2772">
        <f t="shared" si="59"/>
        <v>972.36</v>
      </c>
    </row>
    <row r="322" spans="1:19" ht="45" customHeight="1" x14ac:dyDescent="0.3">
      <c r="A322" s="2773" t="s">
        <v>20</v>
      </c>
      <c r="B322" s="2773" t="s">
        <v>874</v>
      </c>
      <c r="C322" s="2773" t="s">
        <v>22</v>
      </c>
      <c r="D322" s="2773" t="s">
        <v>875</v>
      </c>
      <c r="E322" s="2773" t="s">
        <v>876</v>
      </c>
      <c r="F322" s="2774">
        <f t="shared" si="56"/>
        <v>14</v>
      </c>
      <c r="G322" s="2773" t="s">
        <v>33</v>
      </c>
      <c r="H322" s="2775">
        <v>95.91</v>
      </c>
      <c r="I322" s="2776">
        <v>95.91</v>
      </c>
      <c r="J322" s="2777">
        <v>0.2223</v>
      </c>
      <c r="K322" s="2778">
        <f t="shared" si="57"/>
        <v>117.23079299999999</v>
      </c>
      <c r="L322" s="2779">
        <f t="shared" si="58"/>
        <v>1641.22</v>
      </c>
      <c r="M322" s="2773" t="s">
        <v>18</v>
      </c>
      <c r="N322" s="2773" t="s">
        <v>17</v>
      </c>
      <c r="O322" s="2773" t="s">
        <v>26</v>
      </c>
      <c r="P322" s="2780">
        <v>14</v>
      </c>
      <c r="Q322" s="2781">
        <f t="shared" si="59"/>
        <v>1641.22</v>
      </c>
    </row>
    <row r="323" spans="1:19" ht="45" customHeight="1" x14ac:dyDescent="0.3">
      <c r="A323" s="2782" t="s">
        <v>20</v>
      </c>
      <c r="B323" s="2782" t="s">
        <v>877</v>
      </c>
      <c r="C323" s="2782" t="s">
        <v>35</v>
      </c>
      <c r="D323" s="2782" t="s">
        <v>878</v>
      </c>
      <c r="E323" s="2782" t="s">
        <v>879</v>
      </c>
      <c r="F323" s="2783">
        <f t="shared" si="56"/>
        <v>7.5</v>
      </c>
      <c r="G323" s="2782" t="s">
        <v>25</v>
      </c>
      <c r="H323" s="2784">
        <v>439.75</v>
      </c>
      <c r="I323" s="2785">
        <v>439.75</v>
      </c>
      <c r="J323" s="2786">
        <v>0.2223</v>
      </c>
      <c r="K323" s="2787">
        <f t="shared" si="57"/>
        <v>537.50642500000004</v>
      </c>
      <c r="L323" s="2788">
        <f t="shared" si="58"/>
        <v>4031.33</v>
      </c>
      <c r="M323" s="2782" t="s">
        <v>18</v>
      </c>
      <c r="N323" s="2782" t="s">
        <v>17</v>
      </c>
      <c r="O323" s="2782" t="s">
        <v>26</v>
      </c>
      <c r="P323" s="2789">
        <v>7.5</v>
      </c>
      <c r="Q323" s="2790">
        <f t="shared" si="59"/>
        <v>4031.3249999999998</v>
      </c>
    </row>
    <row r="324" spans="1:19" ht="45" customHeight="1" x14ac:dyDescent="0.3">
      <c r="A324" s="2791" t="s">
        <v>20</v>
      </c>
      <c r="B324" s="2791" t="s">
        <v>880</v>
      </c>
      <c r="C324" s="2791" t="s">
        <v>35</v>
      </c>
      <c r="D324" s="2791" t="s">
        <v>881</v>
      </c>
      <c r="E324" s="2791" t="s">
        <v>882</v>
      </c>
      <c r="F324" s="2792">
        <f t="shared" si="56"/>
        <v>10</v>
      </c>
      <c r="G324" s="2791" t="s">
        <v>33</v>
      </c>
      <c r="H324" s="2793">
        <v>219.57</v>
      </c>
      <c r="I324" s="2794">
        <v>219.57</v>
      </c>
      <c r="J324" s="2795">
        <v>0.2223</v>
      </c>
      <c r="K324" s="2796">
        <f t="shared" si="57"/>
        <v>268.38041099999998</v>
      </c>
      <c r="L324" s="2797">
        <f t="shared" si="58"/>
        <v>2683.8</v>
      </c>
      <c r="M324" s="2791" t="s">
        <v>18</v>
      </c>
      <c r="N324" s="2791" t="s">
        <v>17</v>
      </c>
      <c r="O324" s="2791" t="s">
        <v>26</v>
      </c>
      <c r="P324" s="2798">
        <v>10</v>
      </c>
      <c r="Q324" s="2799">
        <f t="shared" si="59"/>
        <v>2683.8</v>
      </c>
    </row>
    <row r="325" spans="1:19" ht="45" customHeight="1" x14ac:dyDescent="0.3">
      <c r="A325" s="2800" t="s">
        <v>20</v>
      </c>
      <c r="B325" s="2800" t="s">
        <v>883</v>
      </c>
      <c r="C325" s="2800" t="s">
        <v>35</v>
      </c>
      <c r="D325" s="2800" t="s">
        <v>884</v>
      </c>
      <c r="E325" s="2800" t="s">
        <v>885</v>
      </c>
      <c r="F325" s="2801">
        <f t="shared" si="56"/>
        <v>107</v>
      </c>
      <c r="G325" s="2800" t="s">
        <v>33</v>
      </c>
      <c r="H325" s="2802">
        <v>73.84</v>
      </c>
      <c r="I325" s="2803">
        <v>73.84</v>
      </c>
      <c r="J325" s="2804">
        <v>0.2223</v>
      </c>
      <c r="K325" s="2805">
        <f t="shared" si="57"/>
        <v>90.254632000000001</v>
      </c>
      <c r="L325" s="2806">
        <f t="shared" si="58"/>
        <v>9656.75</v>
      </c>
      <c r="M325" s="2800" t="s">
        <v>18</v>
      </c>
      <c r="N325" s="2800" t="s">
        <v>17</v>
      </c>
      <c r="O325" s="2800" t="s">
        <v>26</v>
      </c>
      <c r="P325" s="2807">
        <v>107</v>
      </c>
      <c r="Q325" s="2808">
        <f t="shared" si="59"/>
        <v>9656.75</v>
      </c>
    </row>
    <row r="326" spans="1:19" ht="45" customHeight="1" x14ac:dyDescent="0.3">
      <c r="A326" s="2809" t="s">
        <v>20</v>
      </c>
      <c r="B326" s="2809" t="s">
        <v>886</v>
      </c>
      <c r="C326" s="2809" t="s">
        <v>35</v>
      </c>
      <c r="D326" s="2809" t="s">
        <v>887</v>
      </c>
      <c r="E326" s="2809" t="s">
        <v>888</v>
      </c>
      <c r="F326" s="2810">
        <f t="shared" si="56"/>
        <v>9.6999999999999993</v>
      </c>
      <c r="G326" s="2809" t="s">
        <v>41</v>
      </c>
      <c r="H326" s="2811">
        <v>124.87</v>
      </c>
      <c r="I326" s="2812">
        <v>124.87</v>
      </c>
      <c r="J326" s="2813">
        <v>0.2223</v>
      </c>
      <c r="K326" s="2814">
        <f t="shared" si="57"/>
        <v>152.628601</v>
      </c>
      <c r="L326" s="2815">
        <f t="shared" si="58"/>
        <v>1480.51</v>
      </c>
      <c r="M326" s="2809" t="s">
        <v>18</v>
      </c>
      <c r="N326" s="2809" t="s">
        <v>17</v>
      </c>
      <c r="O326" s="2809" t="s">
        <v>26</v>
      </c>
      <c r="P326" s="2816">
        <v>9.6999999999999993</v>
      </c>
      <c r="Q326" s="2817">
        <f t="shared" si="59"/>
        <v>1480.5109999999997</v>
      </c>
    </row>
    <row r="327" spans="1:19" ht="45" customHeight="1" x14ac:dyDescent="0.3">
      <c r="A327" s="2818" t="s">
        <v>16</v>
      </c>
      <c r="B327" s="2818" t="s">
        <v>889</v>
      </c>
      <c r="C327" s="2818" t="s">
        <v>18</v>
      </c>
      <c r="D327" s="2818" t="s">
        <v>18</v>
      </c>
      <c r="E327" s="2818" t="s">
        <v>890</v>
      </c>
      <c r="F327" s="2818" t="s">
        <v>18</v>
      </c>
      <c r="G327" s="2818" t="s">
        <v>18</v>
      </c>
      <c r="H327" s="2818" t="s">
        <v>18</v>
      </c>
      <c r="I327" s="2818" t="s">
        <v>18</v>
      </c>
      <c r="J327" s="2818" t="s">
        <v>18</v>
      </c>
      <c r="K327" s="2818" t="s">
        <v>18</v>
      </c>
      <c r="L327" s="2819">
        <f>ROUND(L328,2)+ROUND(L329,2)+ROUND(L330,2)+ROUND(L331,2)+ROUND(L332,2)+ROUND(L333,2)+ROUND(L334,2)+ROUND(L335,2)+ROUND(L336,2)+ROUND(L337,2)+ROUND(L338,2)+ROUND(L339,2)+ROUND(L340,2)</f>
        <v>4471.97</v>
      </c>
      <c r="M327" s="2818" t="s">
        <v>18</v>
      </c>
      <c r="N327" s="2818" t="s">
        <v>18</v>
      </c>
      <c r="O327" s="2818" t="s">
        <v>18</v>
      </c>
      <c r="P327" s="2818" t="s">
        <v>18</v>
      </c>
      <c r="Q327" s="2818" t="s">
        <v>18</v>
      </c>
      <c r="R327" s="16" t="s">
        <v>18</v>
      </c>
      <c r="S327" s="16" t="s">
        <v>18</v>
      </c>
    </row>
    <row r="328" spans="1:19" ht="45" customHeight="1" x14ac:dyDescent="0.3">
      <c r="A328" s="2820" t="s">
        <v>20</v>
      </c>
      <c r="B328" s="2820" t="s">
        <v>891</v>
      </c>
      <c r="C328" s="2820" t="s">
        <v>35</v>
      </c>
      <c r="D328" s="2820" t="s">
        <v>892</v>
      </c>
      <c r="E328" s="2820" t="s">
        <v>893</v>
      </c>
      <c r="F328" s="2821">
        <f t="shared" ref="F328:F340" si="60">P328</f>
        <v>1</v>
      </c>
      <c r="G328" s="2820" t="s">
        <v>33</v>
      </c>
      <c r="H328" s="2822">
        <v>640.95000000000005</v>
      </c>
      <c r="I328" s="2823">
        <v>640.95000000000005</v>
      </c>
      <c r="J328" s="2824">
        <v>0.2223</v>
      </c>
      <c r="K328" s="2825">
        <f t="shared" ref="K328:K340" si="61">ROUND(I328,2)+(ROUND(I328,2)*J328)</f>
        <v>783.43318500000009</v>
      </c>
      <c r="L328" s="2826">
        <f t="shared" ref="L328:L340" si="62">ROUND(Q328,2)</f>
        <v>783.43</v>
      </c>
      <c r="M328" s="2820" t="s">
        <v>18</v>
      </c>
      <c r="N328" s="2820" t="s">
        <v>17</v>
      </c>
      <c r="O328" s="2820" t="s">
        <v>26</v>
      </c>
      <c r="P328" s="2827">
        <v>1</v>
      </c>
      <c r="Q328" s="2828">
        <f t="shared" ref="Q328:Q340" si="63">ROUND(K328,2)*P328</f>
        <v>783.43</v>
      </c>
    </row>
    <row r="329" spans="1:19" ht="45" customHeight="1" x14ac:dyDescent="0.3">
      <c r="A329" s="2829" t="s">
        <v>20</v>
      </c>
      <c r="B329" s="2829" t="s">
        <v>894</v>
      </c>
      <c r="C329" s="2829" t="s">
        <v>22</v>
      </c>
      <c r="D329" s="2829" t="s">
        <v>895</v>
      </c>
      <c r="E329" s="2829" t="s">
        <v>896</v>
      </c>
      <c r="F329" s="2830">
        <f t="shared" si="60"/>
        <v>2</v>
      </c>
      <c r="G329" s="2829" t="s">
        <v>33</v>
      </c>
      <c r="H329" s="2831">
        <v>46.32</v>
      </c>
      <c r="I329" s="2832">
        <v>46.32</v>
      </c>
      <c r="J329" s="2833">
        <v>0.2223</v>
      </c>
      <c r="K329" s="2834">
        <f t="shared" si="61"/>
        <v>56.616936000000003</v>
      </c>
      <c r="L329" s="2835">
        <f t="shared" si="62"/>
        <v>113.24</v>
      </c>
      <c r="M329" s="2829" t="s">
        <v>18</v>
      </c>
      <c r="N329" s="2829" t="s">
        <v>17</v>
      </c>
      <c r="O329" s="2829" t="s">
        <v>26</v>
      </c>
      <c r="P329" s="2836">
        <v>2</v>
      </c>
      <c r="Q329" s="2837">
        <f t="shared" si="63"/>
        <v>113.24</v>
      </c>
    </row>
    <row r="330" spans="1:19" ht="45" customHeight="1" x14ac:dyDescent="0.3">
      <c r="A330" s="2838" t="s">
        <v>20</v>
      </c>
      <c r="B330" s="2838" t="s">
        <v>897</v>
      </c>
      <c r="C330" s="2838" t="s">
        <v>22</v>
      </c>
      <c r="D330" s="2838" t="s">
        <v>898</v>
      </c>
      <c r="E330" s="2838" t="s">
        <v>899</v>
      </c>
      <c r="F330" s="2839">
        <f t="shared" si="60"/>
        <v>45.8</v>
      </c>
      <c r="G330" s="2838" t="s">
        <v>41</v>
      </c>
      <c r="H330" s="2840">
        <v>36.26</v>
      </c>
      <c r="I330" s="2841">
        <v>36.26</v>
      </c>
      <c r="J330" s="2842">
        <v>0.2223</v>
      </c>
      <c r="K330" s="2843">
        <f t="shared" si="61"/>
        <v>44.320597999999997</v>
      </c>
      <c r="L330" s="2844">
        <f t="shared" si="62"/>
        <v>2029.86</v>
      </c>
      <c r="M330" s="2838" t="s">
        <v>18</v>
      </c>
      <c r="N330" s="2838" t="s">
        <v>17</v>
      </c>
      <c r="O330" s="2838" t="s">
        <v>26</v>
      </c>
      <c r="P330" s="2845">
        <v>45.8</v>
      </c>
      <c r="Q330" s="2846">
        <f t="shared" si="63"/>
        <v>2029.856</v>
      </c>
    </row>
    <row r="331" spans="1:19" ht="45" customHeight="1" x14ac:dyDescent="0.3">
      <c r="A331" s="2847" t="s">
        <v>20</v>
      </c>
      <c r="B331" s="2847" t="s">
        <v>900</v>
      </c>
      <c r="C331" s="2847" t="s">
        <v>35</v>
      </c>
      <c r="D331" s="2847" t="s">
        <v>901</v>
      </c>
      <c r="E331" s="2847" t="s">
        <v>902</v>
      </c>
      <c r="F331" s="2848">
        <f t="shared" si="60"/>
        <v>1</v>
      </c>
      <c r="G331" s="2847" t="s">
        <v>33</v>
      </c>
      <c r="H331" s="2849">
        <v>15.68</v>
      </c>
      <c r="I331" s="2850">
        <v>15.68</v>
      </c>
      <c r="J331" s="2851">
        <v>0.2223</v>
      </c>
      <c r="K331" s="2852">
        <f t="shared" si="61"/>
        <v>19.165664</v>
      </c>
      <c r="L331" s="2853">
        <f t="shared" si="62"/>
        <v>19.170000000000002</v>
      </c>
      <c r="M331" s="2847" t="s">
        <v>18</v>
      </c>
      <c r="N331" s="2847" t="s">
        <v>17</v>
      </c>
      <c r="O331" s="2847" t="s">
        <v>26</v>
      </c>
      <c r="P331" s="2854">
        <v>1</v>
      </c>
      <c r="Q331" s="2855">
        <f t="shared" si="63"/>
        <v>19.170000000000002</v>
      </c>
    </row>
    <row r="332" spans="1:19" ht="45" customHeight="1" x14ac:dyDescent="0.3">
      <c r="A332" s="2856" t="s">
        <v>20</v>
      </c>
      <c r="B332" s="2856" t="s">
        <v>903</v>
      </c>
      <c r="C332" s="2856" t="s">
        <v>35</v>
      </c>
      <c r="D332" s="2856" t="s">
        <v>904</v>
      </c>
      <c r="E332" s="2856" t="s">
        <v>905</v>
      </c>
      <c r="F332" s="2857">
        <f t="shared" si="60"/>
        <v>4</v>
      </c>
      <c r="G332" s="2856" t="s">
        <v>33</v>
      </c>
      <c r="H332" s="2858">
        <v>22.97</v>
      </c>
      <c r="I332" s="2859">
        <v>22.97</v>
      </c>
      <c r="J332" s="2860">
        <v>0.2223</v>
      </c>
      <c r="K332" s="2861">
        <f t="shared" si="61"/>
        <v>28.076231</v>
      </c>
      <c r="L332" s="2862">
        <f t="shared" si="62"/>
        <v>112.32</v>
      </c>
      <c r="M332" s="2856" t="s">
        <v>18</v>
      </c>
      <c r="N332" s="2856" t="s">
        <v>17</v>
      </c>
      <c r="O332" s="2856" t="s">
        <v>26</v>
      </c>
      <c r="P332" s="2863">
        <v>4</v>
      </c>
      <c r="Q332" s="2864">
        <f t="shared" si="63"/>
        <v>112.32</v>
      </c>
    </row>
    <row r="333" spans="1:19" ht="45" customHeight="1" x14ac:dyDescent="0.3">
      <c r="A333" s="2865" t="s">
        <v>20</v>
      </c>
      <c r="B333" s="2865" t="s">
        <v>906</v>
      </c>
      <c r="C333" s="2865" t="s">
        <v>22</v>
      </c>
      <c r="D333" s="2865" t="s">
        <v>907</v>
      </c>
      <c r="E333" s="2865" t="s">
        <v>908</v>
      </c>
      <c r="F333" s="2866">
        <f t="shared" si="60"/>
        <v>2</v>
      </c>
      <c r="G333" s="2865" t="s">
        <v>33</v>
      </c>
      <c r="H333" s="2867">
        <v>53.26</v>
      </c>
      <c r="I333" s="2868">
        <v>53.26</v>
      </c>
      <c r="J333" s="2869">
        <v>0.2223</v>
      </c>
      <c r="K333" s="2870">
        <f t="shared" si="61"/>
        <v>65.099698000000004</v>
      </c>
      <c r="L333" s="2871">
        <f t="shared" si="62"/>
        <v>130.19999999999999</v>
      </c>
      <c r="M333" s="2865" t="s">
        <v>18</v>
      </c>
      <c r="N333" s="2865" t="s">
        <v>17</v>
      </c>
      <c r="O333" s="2865" t="s">
        <v>26</v>
      </c>
      <c r="P333" s="2872">
        <v>2</v>
      </c>
      <c r="Q333" s="2873">
        <f t="shared" si="63"/>
        <v>130.19999999999999</v>
      </c>
    </row>
    <row r="334" spans="1:19" ht="45" customHeight="1" x14ac:dyDescent="0.3">
      <c r="A334" s="2874" t="s">
        <v>20</v>
      </c>
      <c r="B334" s="2874" t="s">
        <v>909</v>
      </c>
      <c r="C334" s="2874" t="s">
        <v>22</v>
      </c>
      <c r="D334" s="2874" t="s">
        <v>910</v>
      </c>
      <c r="E334" s="2874" t="s">
        <v>911</v>
      </c>
      <c r="F334" s="2875">
        <f t="shared" si="60"/>
        <v>4</v>
      </c>
      <c r="G334" s="2874" t="s">
        <v>33</v>
      </c>
      <c r="H334" s="2876">
        <v>62.88</v>
      </c>
      <c r="I334" s="2877">
        <v>62.88</v>
      </c>
      <c r="J334" s="2878">
        <v>0.2223</v>
      </c>
      <c r="K334" s="2879">
        <f t="shared" si="61"/>
        <v>76.858224000000007</v>
      </c>
      <c r="L334" s="2880">
        <f t="shared" si="62"/>
        <v>307.44</v>
      </c>
      <c r="M334" s="2874" t="s">
        <v>18</v>
      </c>
      <c r="N334" s="2874" t="s">
        <v>17</v>
      </c>
      <c r="O334" s="2874" t="s">
        <v>26</v>
      </c>
      <c r="P334" s="2881">
        <v>4</v>
      </c>
      <c r="Q334" s="2882">
        <f t="shared" si="63"/>
        <v>307.44</v>
      </c>
    </row>
    <row r="335" spans="1:19" ht="45" customHeight="1" x14ac:dyDescent="0.3">
      <c r="A335" s="2883" t="s">
        <v>20</v>
      </c>
      <c r="B335" s="2883" t="s">
        <v>912</v>
      </c>
      <c r="C335" s="2883" t="s">
        <v>22</v>
      </c>
      <c r="D335" s="2883" t="s">
        <v>913</v>
      </c>
      <c r="E335" s="2883" t="s">
        <v>914</v>
      </c>
      <c r="F335" s="2884">
        <f t="shared" si="60"/>
        <v>1</v>
      </c>
      <c r="G335" s="2883" t="s">
        <v>33</v>
      </c>
      <c r="H335" s="2885">
        <v>45.55</v>
      </c>
      <c r="I335" s="2886">
        <v>45.55</v>
      </c>
      <c r="J335" s="2887">
        <v>0.2223</v>
      </c>
      <c r="K335" s="2888">
        <f t="shared" si="61"/>
        <v>55.675764999999998</v>
      </c>
      <c r="L335" s="2889">
        <f t="shared" si="62"/>
        <v>55.68</v>
      </c>
      <c r="M335" s="2883" t="s">
        <v>18</v>
      </c>
      <c r="N335" s="2883" t="s">
        <v>17</v>
      </c>
      <c r="O335" s="2883" t="s">
        <v>26</v>
      </c>
      <c r="P335" s="2890">
        <v>1</v>
      </c>
      <c r="Q335" s="2891">
        <f t="shared" si="63"/>
        <v>55.68</v>
      </c>
    </row>
    <row r="336" spans="1:19" ht="45" customHeight="1" x14ac:dyDescent="0.3">
      <c r="A336" s="2892" t="s">
        <v>20</v>
      </c>
      <c r="B336" s="2892" t="s">
        <v>915</v>
      </c>
      <c r="C336" s="2892" t="s">
        <v>22</v>
      </c>
      <c r="D336" s="2892" t="s">
        <v>916</v>
      </c>
      <c r="E336" s="2892" t="s">
        <v>917</v>
      </c>
      <c r="F336" s="2893">
        <f t="shared" si="60"/>
        <v>8</v>
      </c>
      <c r="G336" s="2892" t="s">
        <v>33</v>
      </c>
      <c r="H336" s="2894">
        <v>24.58</v>
      </c>
      <c r="I336" s="2895">
        <v>24.58</v>
      </c>
      <c r="J336" s="2896">
        <v>0.2223</v>
      </c>
      <c r="K336" s="2897">
        <f t="shared" si="61"/>
        <v>30.044134</v>
      </c>
      <c r="L336" s="2898">
        <f t="shared" si="62"/>
        <v>240.32</v>
      </c>
      <c r="M336" s="2892" t="s">
        <v>18</v>
      </c>
      <c r="N336" s="2892" t="s">
        <v>17</v>
      </c>
      <c r="O336" s="2892" t="s">
        <v>26</v>
      </c>
      <c r="P336" s="2899">
        <v>8</v>
      </c>
      <c r="Q336" s="2900">
        <f t="shared" si="63"/>
        <v>240.32</v>
      </c>
    </row>
    <row r="337" spans="1:19" ht="45" customHeight="1" x14ac:dyDescent="0.3">
      <c r="A337" s="2901" t="s">
        <v>20</v>
      </c>
      <c r="B337" s="2901" t="s">
        <v>918</v>
      </c>
      <c r="C337" s="2901" t="s">
        <v>22</v>
      </c>
      <c r="D337" s="2901" t="s">
        <v>919</v>
      </c>
      <c r="E337" s="2901" t="s">
        <v>920</v>
      </c>
      <c r="F337" s="2902">
        <f t="shared" si="60"/>
        <v>2</v>
      </c>
      <c r="G337" s="2901" t="s">
        <v>33</v>
      </c>
      <c r="H337" s="2903">
        <v>50.5</v>
      </c>
      <c r="I337" s="2904">
        <v>50.5</v>
      </c>
      <c r="J337" s="2905">
        <v>0.2223</v>
      </c>
      <c r="K337" s="2906">
        <f t="shared" si="61"/>
        <v>61.726150000000004</v>
      </c>
      <c r="L337" s="2907">
        <f t="shared" si="62"/>
        <v>123.46</v>
      </c>
      <c r="M337" s="2901" t="s">
        <v>18</v>
      </c>
      <c r="N337" s="2901" t="s">
        <v>17</v>
      </c>
      <c r="O337" s="2901" t="s">
        <v>26</v>
      </c>
      <c r="P337" s="2908">
        <v>2</v>
      </c>
      <c r="Q337" s="2909">
        <f t="shared" si="63"/>
        <v>123.46</v>
      </c>
    </row>
    <row r="338" spans="1:19" ht="45" customHeight="1" x14ac:dyDescent="0.3">
      <c r="A338" s="2910" t="s">
        <v>20</v>
      </c>
      <c r="B338" s="2910" t="s">
        <v>921</v>
      </c>
      <c r="C338" s="2910" t="s">
        <v>22</v>
      </c>
      <c r="D338" s="2910" t="s">
        <v>922</v>
      </c>
      <c r="E338" s="2910" t="s">
        <v>923</v>
      </c>
      <c r="F338" s="2911">
        <f t="shared" si="60"/>
        <v>6</v>
      </c>
      <c r="G338" s="2910" t="s">
        <v>33</v>
      </c>
      <c r="H338" s="2912">
        <v>50.5</v>
      </c>
      <c r="I338" s="2913">
        <v>50.5</v>
      </c>
      <c r="J338" s="2914">
        <v>0.2223</v>
      </c>
      <c r="K338" s="2915">
        <f t="shared" si="61"/>
        <v>61.726150000000004</v>
      </c>
      <c r="L338" s="2916">
        <f t="shared" si="62"/>
        <v>370.38</v>
      </c>
      <c r="M338" s="2910" t="s">
        <v>18</v>
      </c>
      <c r="N338" s="2910" t="s">
        <v>17</v>
      </c>
      <c r="O338" s="2910" t="s">
        <v>26</v>
      </c>
      <c r="P338" s="2917">
        <v>6</v>
      </c>
      <c r="Q338" s="2918">
        <f t="shared" si="63"/>
        <v>370.38</v>
      </c>
    </row>
    <row r="339" spans="1:19" ht="45" customHeight="1" x14ac:dyDescent="0.3">
      <c r="A339" s="2919" t="s">
        <v>20</v>
      </c>
      <c r="B339" s="2919" t="s">
        <v>924</v>
      </c>
      <c r="C339" s="2919" t="s">
        <v>22</v>
      </c>
      <c r="D339" s="2919" t="s">
        <v>925</v>
      </c>
      <c r="E339" s="2919" t="s">
        <v>926</v>
      </c>
      <c r="F339" s="2920">
        <f t="shared" si="60"/>
        <v>2</v>
      </c>
      <c r="G339" s="2919" t="s">
        <v>33</v>
      </c>
      <c r="H339" s="2921">
        <v>34</v>
      </c>
      <c r="I339" s="2922">
        <v>34</v>
      </c>
      <c r="J339" s="2923">
        <v>0.2223</v>
      </c>
      <c r="K339" s="2924">
        <f t="shared" si="61"/>
        <v>41.558199999999999</v>
      </c>
      <c r="L339" s="2925">
        <f t="shared" si="62"/>
        <v>83.12</v>
      </c>
      <c r="M339" s="2919" t="s">
        <v>18</v>
      </c>
      <c r="N339" s="2919" t="s">
        <v>17</v>
      </c>
      <c r="O339" s="2919" t="s">
        <v>26</v>
      </c>
      <c r="P339" s="2926">
        <v>2</v>
      </c>
      <c r="Q339" s="2927">
        <f t="shared" si="63"/>
        <v>83.12</v>
      </c>
    </row>
    <row r="340" spans="1:19" ht="45" customHeight="1" x14ac:dyDescent="0.3">
      <c r="A340" s="2928" t="s">
        <v>20</v>
      </c>
      <c r="B340" s="2928" t="s">
        <v>927</v>
      </c>
      <c r="C340" s="2928" t="s">
        <v>35</v>
      </c>
      <c r="D340" s="2928" t="s">
        <v>928</v>
      </c>
      <c r="E340" s="2928" t="s">
        <v>929</v>
      </c>
      <c r="F340" s="2929">
        <f t="shared" si="60"/>
        <v>0.24</v>
      </c>
      <c r="G340" s="2928" t="s">
        <v>25</v>
      </c>
      <c r="H340" s="2930">
        <v>352.31</v>
      </c>
      <c r="I340" s="2931">
        <v>352.31</v>
      </c>
      <c r="J340" s="2932">
        <v>0.2223</v>
      </c>
      <c r="K340" s="2933">
        <f t="shared" si="61"/>
        <v>430.628513</v>
      </c>
      <c r="L340" s="2934">
        <f t="shared" si="62"/>
        <v>103.35</v>
      </c>
      <c r="M340" s="2928" t="s">
        <v>18</v>
      </c>
      <c r="N340" s="2928" t="s">
        <v>17</v>
      </c>
      <c r="O340" s="2928" t="s">
        <v>26</v>
      </c>
      <c r="P340" s="2935">
        <v>0.24</v>
      </c>
      <c r="Q340" s="2936">
        <f t="shared" si="63"/>
        <v>103.35119999999999</v>
      </c>
    </row>
    <row r="341" spans="1:19" ht="45" customHeight="1" x14ac:dyDescent="0.3">
      <c r="A341" s="2937" t="s">
        <v>16</v>
      </c>
      <c r="B341" s="2937" t="s">
        <v>930</v>
      </c>
      <c r="C341" s="2937" t="s">
        <v>18</v>
      </c>
      <c r="D341" s="2937" t="s">
        <v>18</v>
      </c>
      <c r="E341" s="2937" t="s">
        <v>931</v>
      </c>
      <c r="F341" s="2937" t="s">
        <v>18</v>
      </c>
      <c r="G341" s="2937" t="s">
        <v>18</v>
      </c>
      <c r="H341" s="2937" t="s">
        <v>18</v>
      </c>
      <c r="I341" s="2937" t="s">
        <v>18</v>
      </c>
      <c r="J341" s="2937" t="s">
        <v>18</v>
      </c>
      <c r="K341" s="2937" t="s">
        <v>18</v>
      </c>
      <c r="L341" s="2938">
        <f>ROUND(L342,2)+ROUND(L343,2)+ROUND(L344,2)+ROUND(L345,2)+ROUND(L346,2)+ROUND(L347,2)+ROUND(L348,2)+ROUND(L349,2)+ROUND(L350,2)+ROUND(L351,2)+ROUND(L352,2)+ROUND(L353,2)+ROUND(L354,2)+ROUND(L355,2)+ROUND(L356,2)+ROUND(L357,2)+ROUND(L358,2)+ROUND(L359,2)+ROUND(L360,2)+ROUND(L361,2)</f>
        <v>44144.619999999995</v>
      </c>
      <c r="M341" s="2937" t="s">
        <v>18</v>
      </c>
      <c r="N341" s="2937" t="s">
        <v>18</v>
      </c>
      <c r="O341" s="2937" t="s">
        <v>18</v>
      </c>
      <c r="P341" s="2937" t="s">
        <v>18</v>
      </c>
      <c r="Q341" s="2937" t="s">
        <v>18</v>
      </c>
      <c r="R341" s="17" t="s">
        <v>18</v>
      </c>
      <c r="S341" s="17" t="s">
        <v>18</v>
      </c>
    </row>
    <row r="342" spans="1:19" ht="45" customHeight="1" x14ac:dyDescent="0.3">
      <c r="A342" s="2939" t="s">
        <v>20</v>
      </c>
      <c r="B342" s="2939" t="s">
        <v>932</v>
      </c>
      <c r="C342" s="2939" t="s">
        <v>22</v>
      </c>
      <c r="D342" s="2939" t="s">
        <v>933</v>
      </c>
      <c r="E342" s="2939" t="s">
        <v>934</v>
      </c>
      <c r="F342" s="2940">
        <f t="shared" ref="F342:F361" si="64">P342</f>
        <v>6</v>
      </c>
      <c r="G342" s="2939" t="s">
        <v>33</v>
      </c>
      <c r="H342" s="2941">
        <v>305.05</v>
      </c>
      <c r="I342" s="2942">
        <v>305.05</v>
      </c>
      <c r="J342" s="2943">
        <v>0.2223</v>
      </c>
      <c r="K342" s="2944">
        <f t="shared" ref="K342:K361" si="65">ROUND(I342,2)+(ROUND(I342,2)*J342)</f>
        <v>372.86261500000001</v>
      </c>
      <c r="L342" s="2945">
        <f t="shared" ref="L342:L361" si="66">ROUND(Q342,2)</f>
        <v>2237.16</v>
      </c>
      <c r="M342" s="2939" t="s">
        <v>18</v>
      </c>
      <c r="N342" s="2939" t="s">
        <v>17</v>
      </c>
      <c r="O342" s="2939" t="s">
        <v>26</v>
      </c>
      <c r="P342" s="2946">
        <v>6</v>
      </c>
      <c r="Q342" s="2947">
        <f t="shared" ref="Q342:Q361" si="67">ROUND(K342,2)*P342</f>
        <v>2237.16</v>
      </c>
    </row>
    <row r="343" spans="1:19" ht="45" customHeight="1" x14ac:dyDescent="0.3">
      <c r="A343" s="2948" t="s">
        <v>20</v>
      </c>
      <c r="B343" s="2948" t="s">
        <v>935</v>
      </c>
      <c r="C343" s="2948" t="s">
        <v>22</v>
      </c>
      <c r="D343" s="2948" t="s">
        <v>936</v>
      </c>
      <c r="E343" s="2948" t="s">
        <v>937</v>
      </c>
      <c r="F343" s="2949">
        <f t="shared" si="64"/>
        <v>2</v>
      </c>
      <c r="G343" s="2948" t="s">
        <v>33</v>
      </c>
      <c r="H343" s="2950">
        <v>865.05</v>
      </c>
      <c r="I343" s="2951">
        <v>865.05</v>
      </c>
      <c r="J343" s="2952">
        <v>0.2223</v>
      </c>
      <c r="K343" s="2953">
        <f t="shared" si="65"/>
        <v>1057.3506149999998</v>
      </c>
      <c r="L343" s="2954">
        <f t="shared" si="66"/>
        <v>2114.6999999999998</v>
      </c>
      <c r="M343" s="2948" t="s">
        <v>18</v>
      </c>
      <c r="N343" s="2948" t="s">
        <v>17</v>
      </c>
      <c r="O343" s="2948" t="s">
        <v>26</v>
      </c>
      <c r="P343" s="2955">
        <v>2</v>
      </c>
      <c r="Q343" s="2956">
        <f t="shared" si="67"/>
        <v>2114.6999999999998</v>
      </c>
    </row>
    <row r="344" spans="1:19" ht="45" customHeight="1" x14ac:dyDescent="0.3">
      <c r="A344" s="2957" t="s">
        <v>20</v>
      </c>
      <c r="B344" s="2957" t="s">
        <v>938</v>
      </c>
      <c r="C344" s="2957" t="s">
        <v>22</v>
      </c>
      <c r="D344" s="2957" t="s">
        <v>939</v>
      </c>
      <c r="E344" s="2957" t="s">
        <v>940</v>
      </c>
      <c r="F344" s="2958">
        <f t="shared" si="64"/>
        <v>1</v>
      </c>
      <c r="G344" s="2957" t="s">
        <v>33</v>
      </c>
      <c r="H344" s="2959">
        <v>2406.4899999999998</v>
      </c>
      <c r="I344" s="2960">
        <v>2406.4899999999998</v>
      </c>
      <c r="J344" s="2961">
        <v>0.2223</v>
      </c>
      <c r="K344" s="2962">
        <f t="shared" si="65"/>
        <v>2941.4527269999999</v>
      </c>
      <c r="L344" s="2963">
        <f t="shared" si="66"/>
        <v>2941.45</v>
      </c>
      <c r="M344" s="2957" t="s">
        <v>18</v>
      </c>
      <c r="N344" s="2957" t="s">
        <v>17</v>
      </c>
      <c r="O344" s="2957" t="s">
        <v>26</v>
      </c>
      <c r="P344" s="2964">
        <v>1</v>
      </c>
      <c r="Q344" s="2965">
        <f t="shared" si="67"/>
        <v>2941.45</v>
      </c>
    </row>
    <row r="345" spans="1:19" ht="45" customHeight="1" x14ac:dyDescent="0.3">
      <c r="A345" s="2966" t="s">
        <v>20</v>
      </c>
      <c r="B345" s="2966" t="s">
        <v>941</v>
      </c>
      <c r="C345" s="2966" t="s">
        <v>22</v>
      </c>
      <c r="D345" s="2966" t="s">
        <v>942</v>
      </c>
      <c r="E345" s="2966" t="s">
        <v>943</v>
      </c>
      <c r="F345" s="2967">
        <f t="shared" si="64"/>
        <v>1</v>
      </c>
      <c r="G345" s="2966" t="s">
        <v>33</v>
      </c>
      <c r="H345" s="2968">
        <v>3393.18</v>
      </c>
      <c r="I345" s="2969">
        <v>3393.18</v>
      </c>
      <c r="J345" s="2970">
        <v>0.2223</v>
      </c>
      <c r="K345" s="2971">
        <f t="shared" si="65"/>
        <v>4147.4839139999995</v>
      </c>
      <c r="L345" s="2972">
        <f t="shared" si="66"/>
        <v>4147.4799999999996</v>
      </c>
      <c r="M345" s="2966" t="s">
        <v>18</v>
      </c>
      <c r="N345" s="2966" t="s">
        <v>17</v>
      </c>
      <c r="O345" s="2966" t="s">
        <v>26</v>
      </c>
      <c r="P345" s="2973">
        <v>1</v>
      </c>
      <c r="Q345" s="2974">
        <f t="shared" si="67"/>
        <v>4147.4799999999996</v>
      </c>
    </row>
    <row r="346" spans="1:19" ht="45" customHeight="1" x14ac:dyDescent="0.3">
      <c r="A346" s="2975" t="s">
        <v>20</v>
      </c>
      <c r="B346" s="2975" t="s">
        <v>944</v>
      </c>
      <c r="C346" s="2975" t="s">
        <v>22</v>
      </c>
      <c r="D346" s="2975" t="s">
        <v>643</v>
      </c>
      <c r="E346" s="2975" t="s">
        <v>644</v>
      </c>
      <c r="F346" s="2976">
        <f t="shared" si="64"/>
        <v>5</v>
      </c>
      <c r="G346" s="2975" t="s">
        <v>33</v>
      </c>
      <c r="H346" s="2977">
        <v>296.87</v>
      </c>
      <c r="I346" s="2978">
        <v>296.87</v>
      </c>
      <c r="J346" s="2979">
        <v>0.2223</v>
      </c>
      <c r="K346" s="2980">
        <f t="shared" si="65"/>
        <v>362.86420099999998</v>
      </c>
      <c r="L346" s="2981">
        <f t="shared" si="66"/>
        <v>1814.3</v>
      </c>
      <c r="M346" s="2975" t="s">
        <v>18</v>
      </c>
      <c r="N346" s="2975" t="s">
        <v>17</v>
      </c>
      <c r="O346" s="2975" t="s">
        <v>26</v>
      </c>
      <c r="P346" s="2982">
        <v>5</v>
      </c>
      <c r="Q346" s="2983">
        <f t="shared" si="67"/>
        <v>1814.3000000000002</v>
      </c>
    </row>
    <row r="347" spans="1:19" ht="45" customHeight="1" x14ac:dyDescent="0.3">
      <c r="A347" s="2984" t="s">
        <v>20</v>
      </c>
      <c r="B347" s="2984" t="s">
        <v>945</v>
      </c>
      <c r="C347" s="2984" t="s">
        <v>22</v>
      </c>
      <c r="D347" s="2984" t="s">
        <v>946</v>
      </c>
      <c r="E347" s="2984" t="s">
        <v>947</v>
      </c>
      <c r="F347" s="2985">
        <f t="shared" si="64"/>
        <v>3</v>
      </c>
      <c r="G347" s="2984" t="s">
        <v>33</v>
      </c>
      <c r="H347" s="2986">
        <v>576.19000000000005</v>
      </c>
      <c r="I347" s="2987">
        <v>576.19000000000005</v>
      </c>
      <c r="J347" s="2988">
        <v>0.2223</v>
      </c>
      <c r="K347" s="2989">
        <f t="shared" si="65"/>
        <v>704.27703700000006</v>
      </c>
      <c r="L347" s="2990">
        <f t="shared" si="66"/>
        <v>2112.84</v>
      </c>
      <c r="M347" s="2984" t="s">
        <v>18</v>
      </c>
      <c r="N347" s="2984" t="s">
        <v>17</v>
      </c>
      <c r="O347" s="2984" t="s">
        <v>26</v>
      </c>
      <c r="P347" s="2991">
        <v>3</v>
      </c>
      <c r="Q347" s="2992">
        <f t="shared" si="67"/>
        <v>2112.84</v>
      </c>
    </row>
    <row r="348" spans="1:19" ht="45" customHeight="1" x14ac:dyDescent="0.3">
      <c r="A348" s="2993" t="s">
        <v>20</v>
      </c>
      <c r="B348" s="2993" t="s">
        <v>948</v>
      </c>
      <c r="C348" s="2993" t="s">
        <v>22</v>
      </c>
      <c r="D348" s="2993" t="s">
        <v>949</v>
      </c>
      <c r="E348" s="2993" t="s">
        <v>950</v>
      </c>
      <c r="F348" s="2994">
        <f t="shared" si="64"/>
        <v>1</v>
      </c>
      <c r="G348" s="2993" t="s">
        <v>33</v>
      </c>
      <c r="H348" s="2995">
        <v>165.62</v>
      </c>
      <c r="I348" s="2996">
        <v>165.62</v>
      </c>
      <c r="J348" s="2997">
        <v>0.2223</v>
      </c>
      <c r="K348" s="2998">
        <f t="shared" si="65"/>
        <v>202.43732600000001</v>
      </c>
      <c r="L348" s="2999">
        <f t="shared" si="66"/>
        <v>202.44</v>
      </c>
      <c r="M348" s="2993" t="s">
        <v>18</v>
      </c>
      <c r="N348" s="2993" t="s">
        <v>17</v>
      </c>
      <c r="O348" s="2993" t="s">
        <v>26</v>
      </c>
      <c r="P348" s="3000">
        <v>1</v>
      </c>
      <c r="Q348" s="3001">
        <f t="shared" si="67"/>
        <v>202.44</v>
      </c>
    </row>
    <row r="349" spans="1:19" ht="45" customHeight="1" x14ac:dyDescent="0.3">
      <c r="A349" s="3002" t="s">
        <v>20</v>
      </c>
      <c r="B349" s="3002" t="s">
        <v>951</v>
      </c>
      <c r="C349" s="3002" t="s">
        <v>35</v>
      </c>
      <c r="D349" s="3002" t="s">
        <v>952</v>
      </c>
      <c r="E349" s="3002" t="s">
        <v>953</v>
      </c>
      <c r="F349" s="3003">
        <f t="shared" si="64"/>
        <v>1</v>
      </c>
      <c r="G349" s="3002" t="s">
        <v>33</v>
      </c>
      <c r="H349" s="3004">
        <v>2758.28</v>
      </c>
      <c r="I349" s="3005">
        <v>2758.28</v>
      </c>
      <c r="J349" s="3006">
        <v>0.2223</v>
      </c>
      <c r="K349" s="3007">
        <f t="shared" si="65"/>
        <v>3371.4456440000004</v>
      </c>
      <c r="L349" s="3008">
        <f t="shared" si="66"/>
        <v>3371.45</v>
      </c>
      <c r="M349" s="3002" t="s">
        <v>18</v>
      </c>
      <c r="N349" s="3002" t="s">
        <v>17</v>
      </c>
      <c r="O349" s="3002" t="s">
        <v>26</v>
      </c>
      <c r="P349" s="3009">
        <v>1</v>
      </c>
      <c r="Q349" s="3010">
        <f t="shared" si="67"/>
        <v>3371.45</v>
      </c>
    </row>
    <row r="350" spans="1:19" ht="45" customHeight="1" x14ac:dyDescent="0.3">
      <c r="A350" s="3011" t="s">
        <v>20</v>
      </c>
      <c r="B350" s="3011" t="s">
        <v>954</v>
      </c>
      <c r="C350" s="3011" t="s">
        <v>35</v>
      </c>
      <c r="D350" s="3011" t="s">
        <v>955</v>
      </c>
      <c r="E350" s="3011" t="s">
        <v>956</v>
      </c>
      <c r="F350" s="3012">
        <f t="shared" si="64"/>
        <v>1</v>
      </c>
      <c r="G350" s="3011" t="s">
        <v>33</v>
      </c>
      <c r="H350" s="3013">
        <v>499.69</v>
      </c>
      <c r="I350" s="3014">
        <v>499.69</v>
      </c>
      <c r="J350" s="3015">
        <v>0.2223</v>
      </c>
      <c r="K350" s="3016">
        <f t="shared" si="65"/>
        <v>610.77108699999997</v>
      </c>
      <c r="L350" s="3017">
        <f t="shared" si="66"/>
        <v>610.77</v>
      </c>
      <c r="M350" s="3011" t="s">
        <v>18</v>
      </c>
      <c r="N350" s="3011" t="s">
        <v>17</v>
      </c>
      <c r="O350" s="3011" t="s">
        <v>26</v>
      </c>
      <c r="P350" s="3018">
        <v>1</v>
      </c>
      <c r="Q350" s="3019">
        <f t="shared" si="67"/>
        <v>610.77</v>
      </c>
    </row>
    <row r="351" spans="1:19" ht="45" customHeight="1" x14ac:dyDescent="0.3">
      <c r="A351" s="3020" t="s">
        <v>20</v>
      </c>
      <c r="B351" s="3020" t="s">
        <v>957</v>
      </c>
      <c r="C351" s="3020" t="s">
        <v>35</v>
      </c>
      <c r="D351" s="3020" t="s">
        <v>958</v>
      </c>
      <c r="E351" s="3020" t="s">
        <v>959</v>
      </c>
      <c r="F351" s="3021">
        <f t="shared" si="64"/>
        <v>1</v>
      </c>
      <c r="G351" s="3020" t="s">
        <v>33</v>
      </c>
      <c r="H351" s="3022">
        <v>2862.45</v>
      </c>
      <c r="I351" s="3023">
        <v>2862.45</v>
      </c>
      <c r="J351" s="3024">
        <v>0.2223</v>
      </c>
      <c r="K351" s="3025">
        <f t="shared" si="65"/>
        <v>3498.7726349999998</v>
      </c>
      <c r="L351" s="3026">
        <f t="shared" si="66"/>
        <v>3498.77</v>
      </c>
      <c r="M351" s="3020" t="s">
        <v>18</v>
      </c>
      <c r="N351" s="3020" t="s">
        <v>17</v>
      </c>
      <c r="O351" s="3020" t="s">
        <v>26</v>
      </c>
      <c r="P351" s="3027">
        <v>1</v>
      </c>
      <c r="Q351" s="3028">
        <f t="shared" si="67"/>
        <v>3498.77</v>
      </c>
    </row>
    <row r="352" spans="1:19" ht="45" customHeight="1" x14ac:dyDescent="0.3">
      <c r="A352" s="3029" t="s">
        <v>20</v>
      </c>
      <c r="B352" s="3029" t="s">
        <v>960</v>
      </c>
      <c r="C352" s="3029" t="s">
        <v>22</v>
      </c>
      <c r="D352" s="3029" t="s">
        <v>961</v>
      </c>
      <c r="E352" s="3029" t="s">
        <v>962</v>
      </c>
      <c r="F352" s="3030">
        <f t="shared" si="64"/>
        <v>2</v>
      </c>
      <c r="G352" s="3029" t="s">
        <v>33</v>
      </c>
      <c r="H352" s="3031">
        <v>748.99</v>
      </c>
      <c r="I352" s="3032">
        <v>748.99</v>
      </c>
      <c r="J352" s="3033">
        <v>0.2223</v>
      </c>
      <c r="K352" s="3034">
        <f t="shared" si="65"/>
        <v>915.49047700000006</v>
      </c>
      <c r="L352" s="3035">
        <f t="shared" si="66"/>
        <v>1830.98</v>
      </c>
      <c r="M352" s="3029" t="s">
        <v>18</v>
      </c>
      <c r="N352" s="3029" t="s">
        <v>17</v>
      </c>
      <c r="O352" s="3029" t="s">
        <v>26</v>
      </c>
      <c r="P352" s="3036">
        <v>2</v>
      </c>
      <c r="Q352" s="3037">
        <f t="shared" si="67"/>
        <v>1830.98</v>
      </c>
    </row>
    <row r="353" spans="1:19" ht="45" customHeight="1" x14ac:dyDescent="0.3">
      <c r="A353" s="3038" t="s">
        <v>20</v>
      </c>
      <c r="B353" s="3038" t="s">
        <v>963</v>
      </c>
      <c r="C353" s="3038" t="s">
        <v>35</v>
      </c>
      <c r="D353" s="3038" t="s">
        <v>964</v>
      </c>
      <c r="E353" s="3038" t="s">
        <v>965</v>
      </c>
      <c r="F353" s="3039">
        <f t="shared" si="64"/>
        <v>1</v>
      </c>
      <c r="G353" s="3038" t="s">
        <v>33</v>
      </c>
      <c r="H353" s="3040">
        <v>4000.3</v>
      </c>
      <c r="I353" s="3041">
        <v>4000.3</v>
      </c>
      <c r="J353" s="3042">
        <v>0.2223</v>
      </c>
      <c r="K353" s="3043">
        <f t="shared" si="65"/>
        <v>4889.5666900000006</v>
      </c>
      <c r="L353" s="3044">
        <f t="shared" si="66"/>
        <v>4889.57</v>
      </c>
      <c r="M353" s="3038" t="s">
        <v>18</v>
      </c>
      <c r="N353" s="3038" t="s">
        <v>17</v>
      </c>
      <c r="O353" s="3038" t="s">
        <v>26</v>
      </c>
      <c r="P353" s="3045">
        <v>1</v>
      </c>
      <c r="Q353" s="3046">
        <f t="shared" si="67"/>
        <v>4889.57</v>
      </c>
    </row>
    <row r="354" spans="1:19" ht="45" customHeight="1" x14ac:dyDescent="0.3">
      <c r="A354" s="3047" t="s">
        <v>20</v>
      </c>
      <c r="B354" s="3047" t="s">
        <v>966</v>
      </c>
      <c r="C354" s="3047" t="s">
        <v>22</v>
      </c>
      <c r="D354" s="3047" t="s">
        <v>967</v>
      </c>
      <c r="E354" s="3047" t="s">
        <v>968</v>
      </c>
      <c r="F354" s="3048">
        <f t="shared" si="64"/>
        <v>7</v>
      </c>
      <c r="G354" s="3047" t="s">
        <v>33</v>
      </c>
      <c r="H354" s="3049">
        <v>130.02000000000001</v>
      </c>
      <c r="I354" s="3050">
        <v>130.02000000000001</v>
      </c>
      <c r="J354" s="3051">
        <v>0.2223</v>
      </c>
      <c r="K354" s="3052">
        <f t="shared" si="65"/>
        <v>158.92344600000001</v>
      </c>
      <c r="L354" s="3053">
        <f t="shared" si="66"/>
        <v>1112.44</v>
      </c>
      <c r="M354" s="3047" t="s">
        <v>18</v>
      </c>
      <c r="N354" s="3047" t="s">
        <v>17</v>
      </c>
      <c r="O354" s="3047" t="s">
        <v>26</v>
      </c>
      <c r="P354" s="3054">
        <v>7</v>
      </c>
      <c r="Q354" s="3055">
        <f t="shared" si="67"/>
        <v>1112.4399999999998</v>
      </c>
    </row>
    <row r="355" spans="1:19" ht="45" customHeight="1" x14ac:dyDescent="0.3">
      <c r="A355" s="3056" t="s">
        <v>20</v>
      </c>
      <c r="B355" s="3056" t="s">
        <v>969</v>
      </c>
      <c r="C355" s="3056" t="s">
        <v>22</v>
      </c>
      <c r="D355" s="3056" t="s">
        <v>970</v>
      </c>
      <c r="E355" s="3056" t="s">
        <v>971</v>
      </c>
      <c r="F355" s="3057">
        <f t="shared" si="64"/>
        <v>63</v>
      </c>
      <c r="G355" s="3056" t="s">
        <v>41</v>
      </c>
      <c r="H355" s="3058">
        <v>94.72</v>
      </c>
      <c r="I355" s="3059">
        <v>94.72</v>
      </c>
      <c r="J355" s="3060">
        <v>0.2223</v>
      </c>
      <c r="K355" s="3061">
        <f t="shared" si="65"/>
        <v>115.776256</v>
      </c>
      <c r="L355" s="3062">
        <f t="shared" si="66"/>
        <v>7294.14</v>
      </c>
      <c r="M355" s="3056" t="s">
        <v>18</v>
      </c>
      <c r="N355" s="3056" t="s">
        <v>17</v>
      </c>
      <c r="O355" s="3056" t="s">
        <v>26</v>
      </c>
      <c r="P355" s="3063">
        <v>63</v>
      </c>
      <c r="Q355" s="3064">
        <f t="shared" si="67"/>
        <v>7294.14</v>
      </c>
    </row>
    <row r="356" spans="1:19" ht="45" customHeight="1" x14ac:dyDescent="0.3">
      <c r="A356" s="3065" t="s">
        <v>20</v>
      </c>
      <c r="B356" s="3065" t="s">
        <v>972</v>
      </c>
      <c r="C356" s="3065" t="s">
        <v>22</v>
      </c>
      <c r="D356" s="3065" t="s">
        <v>973</v>
      </c>
      <c r="E356" s="3065" t="s">
        <v>974</v>
      </c>
      <c r="F356" s="3066">
        <f t="shared" si="64"/>
        <v>1</v>
      </c>
      <c r="G356" s="3065" t="s">
        <v>33</v>
      </c>
      <c r="H356" s="3067">
        <v>141.25</v>
      </c>
      <c r="I356" s="3068">
        <v>141.25</v>
      </c>
      <c r="J356" s="3069">
        <v>0.2223</v>
      </c>
      <c r="K356" s="3070">
        <f t="shared" si="65"/>
        <v>172.64987500000001</v>
      </c>
      <c r="L356" s="3071">
        <f t="shared" si="66"/>
        <v>172.65</v>
      </c>
      <c r="M356" s="3065" t="s">
        <v>18</v>
      </c>
      <c r="N356" s="3065" t="s">
        <v>17</v>
      </c>
      <c r="O356" s="3065" t="s">
        <v>26</v>
      </c>
      <c r="P356" s="3072">
        <v>1</v>
      </c>
      <c r="Q356" s="3073">
        <f t="shared" si="67"/>
        <v>172.65</v>
      </c>
    </row>
    <row r="357" spans="1:19" ht="45" customHeight="1" x14ac:dyDescent="0.3">
      <c r="A357" s="3074" t="s">
        <v>20</v>
      </c>
      <c r="B357" s="3074" t="s">
        <v>975</v>
      </c>
      <c r="C357" s="3074" t="s">
        <v>22</v>
      </c>
      <c r="D357" s="3074" t="s">
        <v>976</v>
      </c>
      <c r="E357" s="3074" t="s">
        <v>977</v>
      </c>
      <c r="F357" s="3075">
        <f t="shared" si="64"/>
        <v>2</v>
      </c>
      <c r="G357" s="3074" t="s">
        <v>33</v>
      </c>
      <c r="H357" s="3076">
        <v>81.010000000000005</v>
      </c>
      <c r="I357" s="3077">
        <v>81.010000000000005</v>
      </c>
      <c r="J357" s="3078">
        <v>0.2223</v>
      </c>
      <c r="K357" s="3079">
        <f t="shared" si="65"/>
        <v>99.018523000000002</v>
      </c>
      <c r="L357" s="3080">
        <f t="shared" si="66"/>
        <v>198.04</v>
      </c>
      <c r="M357" s="3074" t="s">
        <v>18</v>
      </c>
      <c r="N357" s="3074" t="s">
        <v>17</v>
      </c>
      <c r="O357" s="3074" t="s">
        <v>26</v>
      </c>
      <c r="P357" s="3081">
        <v>2</v>
      </c>
      <c r="Q357" s="3082">
        <f t="shared" si="67"/>
        <v>198.04</v>
      </c>
    </row>
    <row r="358" spans="1:19" ht="45" customHeight="1" x14ac:dyDescent="0.3">
      <c r="A358" s="3083" t="s">
        <v>20</v>
      </c>
      <c r="B358" s="3083" t="s">
        <v>978</v>
      </c>
      <c r="C358" s="3083" t="s">
        <v>22</v>
      </c>
      <c r="D358" s="3083" t="s">
        <v>979</v>
      </c>
      <c r="E358" s="3083" t="s">
        <v>980</v>
      </c>
      <c r="F358" s="3084">
        <f t="shared" si="64"/>
        <v>4</v>
      </c>
      <c r="G358" s="3083" t="s">
        <v>33</v>
      </c>
      <c r="H358" s="3085">
        <v>216.6</v>
      </c>
      <c r="I358" s="3086">
        <v>216.6</v>
      </c>
      <c r="J358" s="3087">
        <v>0.2223</v>
      </c>
      <c r="K358" s="3088">
        <f t="shared" si="65"/>
        <v>264.75018</v>
      </c>
      <c r="L358" s="3089">
        <f t="shared" si="66"/>
        <v>1059</v>
      </c>
      <c r="M358" s="3083" t="s">
        <v>18</v>
      </c>
      <c r="N358" s="3083" t="s">
        <v>17</v>
      </c>
      <c r="O358" s="3083" t="s">
        <v>26</v>
      </c>
      <c r="P358" s="3090">
        <v>4</v>
      </c>
      <c r="Q358" s="3091">
        <f t="shared" si="67"/>
        <v>1059</v>
      </c>
    </row>
    <row r="359" spans="1:19" ht="45" customHeight="1" x14ac:dyDescent="0.3">
      <c r="A359" s="3092" t="s">
        <v>20</v>
      </c>
      <c r="B359" s="3092" t="s">
        <v>981</v>
      </c>
      <c r="C359" s="3092" t="s">
        <v>22</v>
      </c>
      <c r="D359" s="3092" t="s">
        <v>982</v>
      </c>
      <c r="E359" s="3092" t="s">
        <v>983</v>
      </c>
      <c r="F359" s="3093">
        <f t="shared" si="64"/>
        <v>36</v>
      </c>
      <c r="G359" s="3092" t="s">
        <v>33</v>
      </c>
      <c r="H359" s="3094">
        <v>26.37</v>
      </c>
      <c r="I359" s="3095">
        <v>26.37</v>
      </c>
      <c r="J359" s="3096">
        <v>0.2223</v>
      </c>
      <c r="K359" s="3097">
        <f t="shared" si="65"/>
        <v>32.232050999999998</v>
      </c>
      <c r="L359" s="3098">
        <f t="shared" si="66"/>
        <v>1160.28</v>
      </c>
      <c r="M359" s="3092" t="s">
        <v>18</v>
      </c>
      <c r="N359" s="3092" t="s">
        <v>17</v>
      </c>
      <c r="O359" s="3092" t="s">
        <v>26</v>
      </c>
      <c r="P359" s="3099">
        <v>36</v>
      </c>
      <c r="Q359" s="3100">
        <f t="shared" si="67"/>
        <v>1160.28</v>
      </c>
    </row>
    <row r="360" spans="1:19" ht="45" customHeight="1" x14ac:dyDescent="0.3">
      <c r="A360" s="3101" t="s">
        <v>20</v>
      </c>
      <c r="B360" s="3101" t="s">
        <v>984</v>
      </c>
      <c r="C360" s="3101" t="s">
        <v>35</v>
      </c>
      <c r="D360" s="3101" t="s">
        <v>985</v>
      </c>
      <c r="E360" s="3101" t="s">
        <v>986</v>
      </c>
      <c r="F360" s="3102">
        <f t="shared" si="64"/>
        <v>34</v>
      </c>
      <c r="G360" s="3101" t="s">
        <v>33</v>
      </c>
      <c r="H360" s="3103">
        <v>68.59</v>
      </c>
      <c r="I360" s="3104">
        <v>68.59</v>
      </c>
      <c r="J360" s="3105">
        <v>0.2223</v>
      </c>
      <c r="K360" s="3106">
        <f t="shared" si="65"/>
        <v>83.837557000000004</v>
      </c>
      <c r="L360" s="3107">
        <f t="shared" si="66"/>
        <v>2850.56</v>
      </c>
      <c r="M360" s="3101" t="s">
        <v>18</v>
      </c>
      <c r="N360" s="3101" t="s">
        <v>17</v>
      </c>
      <c r="O360" s="3101" t="s">
        <v>26</v>
      </c>
      <c r="P360" s="3108">
        <v>34</v>
      </c>
      <c r="Q360" s="3109">
        <f t="shared" si="67"/>
        <v>2850.56</v>
      </c>
    </row>
    <row r="361" spans="1:19" ht="45" customHeight="1" x14ac:dyDescent="0.3">
      <c r="A361" s="3110" t="s">
        <v>20</v>
      </c>
      <c r="B361" s="3110" t="s">
        <v>987</v>
      </c>
      <c r="C361" s="3110" t="s">
        <v>22</v>
      </c>
      <c r="D361" s="3110" t="s">
        <v>988</v>
      </c>
      <c r="E361" s="3110" t="s">
        <v>989</v>
      </c>
      <c r="F361" s="3111">
        <f t="shared" si="64"/>
        <v>5</v>
      </c>
      <c r="G361" s="3110" t="s">
        <v>25</v>
      </c>
      <c r="H361" s="3112">
        <v>86</v>
      </c>
      <c r="I361" s="3113">
        <v>86</v>
      </c>
      <c r="J361" s="3114">
        <v>0.2223</v>
      </c>
      <c r="K361" s="3115">
        <f t="shared" si="65"/>
        <v>105.1178</v>
      </c>
      <c r="L361" s="3116">
        <f t="shared" si="66"/>
        <v>525.6</v>
      </c>
      <c r="M361" s="3110" t="s">
        <v>18</v>
      </c>
      <c r="N361" s="3110" t="s">
        <v>17</v>
      </c>
      <c r="O361" s="3110" t="s">
        <v>26</v>
      </c>
      <c r="P361" s="3117">
        <v>5</v>
      </c>
      <c r="Q361" s="3118">
        <f t="shared" si="67"/>
        <v>525.6</v>
      </c>
    </row>
    <row r="362" spans="1:19" ht="45" customHeight="1" x14ac:dyDescent="0.3">
      <c r="A362" s="3119" t="s">
        <v>16</v>
      </c>
      <c r="B362" s="3119" t="s">
        <v>990</v>
      </c>
      <c r="C362" s="3119" t="s">
        <v>18</v>
      </c>
      <c r="D362" s="3119" t="s">
        <v>18</v>
      </c>
      <c r="E362" s="3119" t="s">
        <v>991</v>
      </c>
      <c r="F362" s="3119" t="s">
        <v>18</v>
      </c>
      <c r="G362" s="3119" t="s">
        <v>18</v>
      </c>
      <c r="H362" s="3119" t="s">
        <v>18</v>
      </c>
      <c r="I362" s="3119" t="s">
        <v>18</v>
      </c>
      <c r="J362" s="3119" t="s">
        <v>18</v>
      </c>
      <c r="K362" s="3119" t="s">
        <v>18</v>
      </c>
      <c r="L362" s="3120">
        <f>ROUND(L363,2)+ROUND(L364,2)+ROUND(L365,2)+ROUND(L366,2)+ROUND(L367,2)+ROUND(L368,2)+ROUND(L369,2)+ROUND(L370,2)+ROUND(L371,2)+ROUND(L372,2)+ROUND(L373,2)+ROUND(L374,2)+ROUND(L375,2)+ROUND(L376,2)+ROUND(L377,2)+ROUND(L378,2)+ROUND(L379,2)+ROUND(L380,2)+ROUND(L381,2)+ROUND(L382,2)+ROUND(L383,2)+ROUND(L384,2)+ROUND(L385,2)+ROUND(L386,2)+ROUND(L387,2)+ROUND(L388,2)+ROUND(L389,2)+ROUND(L390,2)+ROUND(L391,2)+ROUND(L392,2)+ROUND(L393,2)+ROUND(L394,2)+ROUND(L395,2)+ROUND(L396,2)+ROUND(L397,2)+ROUND(L398,2)+ROUND(L399,2)+ROUND(L400,2)+ROUND(L401,2)+ROUND(L402,2)+ROUND(L403,2)+ROUND(L404,2)+ROUND(L405,2)+ROUND(L406,2)+ROUND(L407,2)+ROUND(L408,2)+ROUND(L409,2)+ROUND(L410,2)+ROUND(L411,2)+ROUND(L412,2)+ROUND(L413,2)+ROUND(L414,2)+ROUND(L415,2)</f>
        <v>257637.81000000003</v>
      </c>
      <c r="M362" s="3119" t="s">
        <v>18</v>
      </c>
      <c r="N362" s="3119" t="s">
        <v>18</v>
      </c>
      <c r="O362" s="3119" t="s">
        <v>18</v>
      </c>
      <c r="P362" s="3119" t="s">
        <v>18</v>
      </c>
      <c r="Q362" s="3119" t="s">
        <v>18</v>
      </c>
      <c r="R362" s="18" t="s">
        <v>18</v>
      </c>
      <c r="S362" s="18" t="s">
        <v>18</v>
      </c>
    </row>
    <row r="363" spans="1:19" ht="45" customHeight="1" x14ac:dyDescent="0.3">
      <c r="A363" s="3121" t="s">
        <v>20</v>
      </c>
      <c r="B363" s="3121" t="s">
        <v>992</v>
      </c>
      <c r="C363" s="3121" t="s">
        <v>22</v>
      </c>
      <c r="D363" s="3121" t="s">
        <v>993</v>
      </c>
      <c r="E363" s="3121" t="s">
        <v>994</v>
      </c>
      <c r="F363" s="3122">
        <f t="shared" ref="F363:F394" si="68">P363</f>
        <v>1</v>
      </c>
      <c r="G363" s="3121" t="s">
        <v>33</v>
      </c>
      <c r="H363" s="3123">
        <v>337.34</v>
      </c>
      <c r="I363" s="3124">
        <v>337.34</v>
      </c>
      <c r="J363" s="3125">
        <v>0.2223</v>
      </c>
      <c r="K363" s="3126">
        <f t="shared" ref="K363:K394" si="69">ROUND(I363,2)+(ROUND(I363,2)*J363)</f>
        <v>412.33068199999997</v>
      </c>
      <c r="L363" s="3127">
        <f t="shared" ref="L363:L394" si="70">ROUND(Q363,2)</f>
        <v>412.33</v>
      </c>
      <c r="M363" s="3121" t="s">
        <v>18</v>
      </c>
      <c r="N363" s="3121" t="s">
        <v>17</v>
      </c>
      <c r="O363" s="3121" t="s">
        <v>26</v>
      </c>
      <c r="P363" s="3128">
        <v>1</v>
      </c>
      <c r="Q363" s="3129">
        <f t="shared" ref="Q363:Q394" si="71">ROUND(K363,2)*P363</f>
        <v>412.33</v>
      </c>
    </row>
    <row r="364" spans="1:19" ht="45" customHeight="1" x14ac:dyDescent="0.3">
      <c r="A364" s="3130" t="s">
        <v>20</v>
      </c>
      <c r="B364" s="3130" t="s">
        <v>995</v>
      </c>
      <c r="C364" s="3130" t="s">
        <v>22</v>
      </c>
      <c r="D364" s="3130" t="s">
        <v>996</v>
      </c>
      <c r="E364" s="3130" t="s">
        <v>997</v>
      </c>
      <c r="F364" s="3131">
        <f t="shared" si="68"/>
        <v>2</v>
      </c>
      <c r="G364" s="3130" t="s">
        <v>33</v>
      </c>
      <c r="H364" s="3132">
        <v>462.94</v>
      </c>
      <c r="I364" s="3133">
        <v>462.94</v>
      </c>
      <c r="J364" s="3134">
        <v>0.2223</v>
      </c>
      <c r="K364" s="3135">
        <f t="shared" si="69"/>
        <v>565.85156200000006</v>
      </c>
      <c r="L364" s="3136">
        <f t="shared" si="70"/>
        <v>1131.7</v>
      </c>
      <c r="M364" s="3130" t="s">
        <v>18</v>
      </c>
      <c r="N364" s="3130" t="s">
        <v>17</v>
      </c>
      <c r="O364" s="3130" t="s">
        <v>26</v>
      </c>
      <c r="P364" s="3137">
        <v>2</v>
      </c>
      <c r="Q364" s="3138">
        <f t="shared" si="71"/>
        <v>1131.7</v>
      </c>
    </row>
    <row r="365" spans="1:19" ht="45" customHeight="1" x14ac:dyDescent="0.3">
      <c r="A365" s="3139" t="s">
        <v>20</v>
      </c>
      <c r="B365" s="3139" t="s">
        <v>998</v>
      </c>
      <c r="C365" s="3139" t="s">
        <v>22</v>
      </c>
      <c r="D365" s="3139" t="s">
        <v>999</v>
      </c>
      <c r="E365" s="3139" t="s">
        <v>1000</v>
      </c>
      <c r="F365" s="3140">
        <f t="shared" si="68"/>
        <v>3</v>
      </c>
      <c r="G365" s="3139" t="s">
        <v>33</v>
      </c>
      <c r="H365" s="3141">
        <v>485.37</v>
      </c>
      <c r="I365" s="3142">
        <v>485.37</v>
      </c>
      <c r="J365" s="3143">
        <v>0.2223</v>
      </c>
      <c r="K365" s="3144">
        <f t="shared" si="69"/>
        <v>593.26775099999998</v>
      </c>
      <c r="L365" s="3145">
        <f t="shared" si="70"/>
        <v>1779.81</v>
      </c>
      <c r="M365" s="3139" t="s">
        <v>18</v>
      </c>
      <c r="N365" s="3139" t="s">
        <v>17</v>
      </c>
      <c r="O365" s="3139" t="s">
        <v>26</v>
      </c>
      <c r="P365" s="3146">
        <v>3</v>
      </c>
      <c r="Q365" s="3147">
        <f t="shared" si="71"/>
        <v>1779.81</v>
      </c>
    </row>
    <row r="366" spans="1:19" ht="45" customHeight="1" x14ac:dyDescent="0.3">
      <c r="A366" s="3148" t="s">
        <v>20</v>
      </c>
      <c r="B366" s="3148" t="s">
        <v>1001</v>
      </c>
      <c r="C366" s="3148" t="s">
        <v>22</v>
      </c>
      <c r="D366" s="3148" t="s">
        <v>1002</v>
      </c>
      <c r="E366" s="3148" t="s">
        <v>1003</v>
      </c>
      <c r="F366" s="3149">
        <f t="shared" si="68"/>
        <v>1</v>
      </c>
      <c r="G366" s="3148" t="s">
        <v>33</v>
      </c>
      <c r="H366" s="3150">
        <v>197.21</v>
      </c>
      <c r="I366" s="3151">
        <v>197.21</v>
      </c>
      <c r="J366" s="3152">
        <v>0.2223</v>
      </c>
      <c r="K366" s="3153">
        <f t="shared" si="69"/>
        <v>241.04978300000002</v>
      </c>
      <c r="L366" s="3154">
        <f t="shared" si="70"/>
        <v>241.05</v>
      </c>
      <c r="M366" s="3148" t="s">
        <v>18</v>
      </c>
      <c r="N366" s="3148" t="s">
        <v>17</v>
      </c>
      <c r="O366" s="3148" t="s">
        <v>26</v>
      </c>
      <c r="P366" s="3155">
        <v>1</v>
      </c>
      <c r="Q366" s="3156">
        <f t="shared" si="71"/>
        <v>241.05</v>
      </c>
    </row>
    <row r="367" spans="1:19" ht="45" customHeight="1" x14ac:dyDescent="0.3">
      <c r="A367" s="3157" t="s">
        <v>20</v>
      </c>
      <c r="B367" s="3157" t="s">
        <v>1004</v>
      </c>
      <c r="C367" s="3157" t="s">
        <v>22</v>
      </c>
      <c r="D367" s="3157" t="s">
        <v>1005</v>
      </c>
      <c r="E367" s="3157" t="s">
        <v>1006</v>
      </c>
      <c r="F367" s="3158">
        <f t="shared" si="68"/>
        <v>66</v>
      </c>
      <c r="G367" s="3157" t="s">
        <v>33</v>
      </c>
      <c r="H367" s="3159">
        <v>14.54</v>
      </c>
      <c r="I367" s="3160">
        <v>14.54</v>
      </c>
      <c r="J367" s="3161">
        <v>0.2223</v>
      </c>
      <c r="K367" s="3162">
        <f t="shared" si="69"/>
        <v>17.772241999999999</v>
      </c>
      <c r="L367" s="3163">
        <f t="shared" si="70"/>
        <v>1172.82</v>
      </c>
      <c r="M367" s="3157" t="s">
        <v>18</v>
      </c>
      <c r="N367" s="3157" t="s">
        <v>17</v>
      </c>
      <c r="O367" s="3157" t="s">
        <v>26</v>
      </c>
      <c r="P367" s="3164">
        <v>66</v>
      </c>
      <c r="Q367" s="3165">
        <f t="shared" si="71"/>
        <v>1172.82</v>
      </c>
    </row>
    <row r="368" spans="1:19" ht="45" customHeight="1" x14ac:dyDescent="0.3">
      <c r="A368" s="3166" t="s">
        <v>20</v>
      </c>
      <c r="B368" s="3166" t="s">
        <v>1007</v>
      </c>
      <c r="C368" s="3166" t="s">
        <v>22</v>
      </c>
      <c r="D368" s="3166" t="s">
        <v>1008</v>
      </c>
      <c r="E368" s="3166" t="s">
        <v>1009</v>
      </c>
      <c r="F368" s="3167">
        <f t="shared" si="68"/>
        <v>5</v>
      </c>
      <c r="G368" s="3166" t="s">
        <v>33</v>
      </c>
      <c r="H368" s="3168">
        <v>15.19</v>
      </c>
      <c r="I368" s="3169">
        <v>15.19</v>
      </c>
      <c r="J368" s="3170">
        <v>0.2223</v>
      </c>
      <c r="K368" s="3171">
        <f t="shared" si="69"/>
        <v>18.566737</v>
      </c>
      <c r="L368" s="3172">
        <f t="shared" si="70"/>
        <v>92.85</v>
      </c>
      <c r="M368" s="3166" t="s">
        <v>18</v>
      </c>
      <c r="N368" s="3166" t="s">
        <v>17</v>
      </c>
      <c r="O368" s="3166" t="s">
        <v>26</v>
      </c>
      <c r="P368" s="3173">
        <v>5</v>
      </c>
      <c r="Q368" s="3174">
        <f t="shared" si="71"/>
        <v>92.85</v>
      </c>
    </row>
    <row r="369" spans="1:17" ht="45" customHeight="1" x14ac:dyDescent="0.3">
      <c r="A369" s="3175" t="s">
        <v>20</v>
      </c>
      <c r="B369" s="3175" t="s">
        <v>1010</v>
      </c>
      <c r="C369" s="3175" t="s">
        <v>22</v>
      </c>
      <c r="D369" s="3175" t="s">
        <v>1011</v>
      </c>
      <c r="E369" s="3175" t="s">
        <v>1012</v>
      </c>
      <c r="F369" s="3176">
        <f t="shared" si="68"/>
        <v>16</v>
      </c>
      <c r="G369" s="3175" t="s">
        <v>33</v>
      </c>
      <c r="H369" s="3177">
        <v>16.53</v>
      </c>
      <c r="I369" s="3178">
        <v>16.53</v>
      </c>
      <c r="J369" s="3179">
        <v>0.2223</v>
      </c>
      <c r="K369" s="3180">
        <f t="shared" si="69"/>
        <v>20.204619000000001</v>
      </c>
      <c r="L369" s="3181">
        <f t="shared" si="70"/>
        <v>323.2</v>
      </c>
      <c r="M369" s="3175" t="s">
        <v>18</v>
      </c>
      <c r="N369" s="3175" t="s">
        <v>17</v>
      </c>
      <c r="O369" s="3175" t="s">
        <v>26</v>
      </c>
      <c r="P369" s="3182">
        <v>16</v>
      </c>
      <c r="Q369" s="3183">
        <f t="shared" si="71"/>
        <v>323.2</v>
      </c>
    </row>
    <row r="370" spans="1:17" ht="45" customHeight="1" x14ac:dyDescent="0.3">
      <c r="A370" s="3184" t="s">
        <v>20</v>
      </c>
      <c r="B370" s="3184" t="s">
        <v>1013</v>
      </c>
      <c r="C370" s="3184" t="s">
        <v>22</v>
      </c>
      <c r="D370" s="3184" t="s">
        <v>1014</v>
      </c>
      <c r="E370" s="3184" t="s">
        <v>1015</v>
      </c>
      <c r="F370" s="3185">
        <f t="shared" si="68"/>
        <v>4</v>
      </c>
      <c r="G370" s="3184" t="s">
        <v>33</v>
      </c>
      <c r="H370" s="3186">
        <v>16.53</v>
      </c>
      <c r="I370" s="3187">
        <v>16.53</v>
      </c>
      <c r="J370" s="3188">
        <v>0.2223</v>
      </c>
      <c r="K370" s="3189">
        <f t="shared" si="69"/>
        <v>20.204619000000001</v>
      </c>
      <c r="L370" s="3190">
        <f t="shared" si="70"/>
        <v>80.8</v>
      </c>
      <c r="M370" s="3184" t="s">
        <v>18</v>
      </c>
      <c r="N370" s="3184" t="s">
        <v>17</v>
      </c>
      <c r="O370" s="3184" t="s">
        <v>26</v>
      </c>
      <c r="P370" s="3191">
        <v>4</v>
      </c>
      <c r="Q370" s="3192">
        <f t="shared" si="71"/>
        <v>80.8</v>
      </c>
    </row>
    <row r="371" spans="1:17" ht="45" customHeight="1" x14ac:dyDescent="0.3">
      <c r="A371" s="3193" t="s">
        <v>20</v>
      </c>
      <c r="B371" s="3193" t="s">
        <v>1016</v>
      </c>
      <c r="C371" s="3193" t="s">
        <v>22</v>
      </c>
      <c r="D371" s="3193" t="s">
        <v>1017</v>
      </c>
      <c r="E371" s="3193" t="s">
        <v>1018</v>
      </c>
      <c r="F371" s="3194">
        <f t="shared" si="68"/>
        <v>1</v>
      </c>
      <c r="G371" s="3193" t="s">
        <v>33</v>
      </c>
      <c r="H371" s="3195">
        <v>26.18</v>
      </c>
      <c r="I371" s="3196">
        <v>26.18</v>
      </c>
      <c r="J371" s="3197">
        <v>0.2223</v>
      </c>
      <c r="K371" s="3198">
        <f t="shared" si="69"/>
        <v>31.999814000000001</v>
      </c>
      <c r="L371" s="3199">
        <f t="shared" si="70"/>
        <v>32</v>
      </c>
      <c r="M371" s="3193" t="s">
        <v>18</v>
      </c>
      <c r="N371" s="3193" t="s">
        <v>17</v>
      </c>
      <c r="O371" s="3193" t="s">
        <v>26</v>
      </c>
      <c r="P371" s="3200">
        <v>1</v>
      </c>
      <c r="Q371" s="3201">
        <f t="shared" si="71"/>
        <v>32</v>
      </c>
    </row>
    <row r="372" spans="1:17" ht="45" customHeight="1" x14ac:dyDescent="0.3">
      <c r="A372" s="3202" t="s">
        <v>20</v>
      </c>
      <c r="B372" s="3202" t="s">
        <v>1019</v>
      </c>
      <c r="C372" s="3202" t="s">
        <v>22</v>
      </c>
      <c r="D372" s="3202" t="s">
        <v>1020</v>
      </c>
      <c r="E372" s="3202" t="s">
        <v>1021</v>
      </c>
      <c r="F372" s="3203">
        <f t="shared" si="68"/>
        <v>2</v>
      </c>
      <c r="G372" s="3202" t="s">
        <v>33</v>
      </c>
      <c r="H372" s="3204">
        <v>92.05</v>
      </c>
      <c r="I372" s="3205">
        <v>92.05</v>
      </c>
      <c r="J372" s="3206">
        <v>0.2223</v>
      </c>
      <c r="K372" s="3207">
        <f t="shared" si="69"/>
        <v>112.512715</v>
      </c>
      <c r="L372" s="3208">
        <f t="shared" si="70"/>
        <v>225.02</v>
      </c>
      <c r="M372" s="3202" t="s">
        <v>18</v>
      </c>
      <c r="N372" s="3202" t="s">
        <v>17</v>
      </c>
      <c r="O372" s="3202" t="s">
        <v>26</v>
      </c>
      <c r="P372" s="3209">
        <v>2</v>
      </c>
      <c r="Q372" s="3210">
        <f t="shared" si="71"/>
        <v>225.02</v>
      </c>
    </row>
    <row r="373" spans="1:17" ht="45" customHeight="1" x14ac:dyDescent="0.3">
      <c r="A373" s="3211" t="s">
        <v>20</v>
      </c>
      <c r="B373" s="3211" t="s">
        <v>1022</v>
      </c>
      <c r="C373" s="3211" t="s">
        <v>22</v>
      </c>
      <c r="D373" s="3211" t="s">
        <v>1023</v>
      </c>
      <c r="E373" s="3211" t="s">
        <v>1024</v>
      </c>
      <c r="F373" s="3212">
        <f t="shared" si="68"/>
        <v>4</v>
      </c>
      <c r="G373" s="3211" t="s">
        <v>33</v>
      </c>
      <c r="H373" s="3213">
        <v>100.86</v>
      </c>
      <c r="I373" s="3214">
        <v>100.86</v>
      </c>
      <c r="J373" s="3215">
        <v>0.2223</v>
      </c>
      <c r="K373" s="3216">
        <f t="shared" si="69"/>
        <v>123.281178</v>
      </c>
      <c r="L373" s="3217">
        <f t="shared" si="70"/>
        <v>493.12</v>
      </c>
      <c r="M373" s="3211" t="s">
        <v>18</v>
      </c>
      <c r="N373" s="3211" t="s">
        <v>17</v>
      </c>
      <c r="O373" s="3211" t="s">
        <v>26</v>
      </c>
      <c r="P373" s="3218">
        <v>4</v>
      </c>
      <c r="Q373" s="3219">
        <f t="shared" si="71"/>
        <v>493.12</v>
      </c>
    </row>
    <row r="374" spans="1:17" ht="45" customHeight="1" x14ac:dyDescent="0.3">
      <c r="A374" s="3220" t="s">
        <v>20</v>
      </c>
      <c r="B374" s="3220" t="s">
        <v>1025</v>
      </c>
      <c r="C374" s="3220" t="s">
        <v>22</v>
      </c>
      <c r="D374" s="3220" t="s">
        <v>1026</v>
      </c>
      <c r="E374" s="3220" t="s">
        <v>1027</v>
      </c>
      <c r="F374" s="3221">
        <f t="shared" si="68"/>
        <v>2</v>
      </c>
      <c r="G374" s="3220" t="s">
        <v>33</v>
      </c>
      <c r="H374" s="3222">
        <v>108.3</v>
      </c>
      <c r="I374" s="3223">
        <v>108.3</v>
      </c>
      <c r="J374" s="3224">
        <v>0.2223</v>
      </c>
      <c r="K374" s="3225">
        <f t="shared" si="69"/>
        <v>132.37509</v>
      </c>
      <c r="L374" s="3226">
        <f t="shared" si="70"/>
        <v>264.76</v>
      </c>
      <c r="M374" s="3220" t="s">
        <v>18</v>
      </c>
      <c r="N374" s="3220" t="s">
        <v>17</v>
      </c>
      <c r="O374" s="3220" t="s">
        <v>26</v>
      </c>
      <c r="P374" s="3227">
        <v>2</v>
      </c>
      <c r="Q374" s="3228">
        <f t="shared" si="71"/>
        <v>264.76</v>
      </c>
    </row>
    <row r="375" spans="1:17" ht="45" customHeight="1" x14ac:dyDescent="0.3">
      <c r="A375" s="3229" t="s">
        <v>20</v>
      </c>
      <c r="B375" s="3229" t="s">
        <v>1028</v>
      </c>
      <c r="C375" s="3229" t="s">
        <v>22</v>
      </c>
      <c r="D375" s="3229" t="s">
        <v>1029</v>
      </c>
      <c r="E375" s="3229" t="s">
        <v>1030</v>
      </c>
      <c r="F375" s="3230">
        <f t="shared" si="68"/>
        <v>2</v>
      </c>
      <c r="G375" s="3229" t="s">
        <v>33</v>
      </c>
      <c r="H375" s="3231">
        <v>117.97</v>
      </c>
      <c r="I375" s="3232">
        <v>117.97</v>
      </c>
      <c r="J375" s="3233">
        <v>0.2223</v>
      </c>
      <c r="K375" s="3234">
        <f t="shared" si="69"/>
        <v>144.19473099999999</v>
      </c>
      <c r="L375" s="3235">
        <f t="shared" si="70"/>
        <v>288.38</v>
      </c>
      <c r="M375" s="3229" t="s">
        <v>18</v>
      </c>
      <c r="N375" s="3229" t="s">
        <v>17</v>
      </c>
      <c r="O375" s="3229" t="s">
        <v>26</v>
      </c>
      <c r="P375" s="3236">
        <v>2</v>
      </c>
      <c r="Q375" s="3237">
        <f t="shared" si="71"/>
        <v>288.38</v>
      </c>
    </row>
    <row r="376" spans="1:17" ht="45" customHeight="1" x14ac:dyDescent="0.3">
      <c r="A376" s="3238" t="s">
        <v>20</v>
      </c>
      <c r="B376" s="3238" t="s">
        <v>1031</v>
      </c>
      <c r="C376" s="3238" t="s">
        <v>22</v>
      </c>
      <c r="D376" s="3238" t="s">
        <v>1032</v>
      </c>
      <c r="E376" s="3238" t="s">
        <v>1033</v>
      </c>
      <c r="F376" s="3239">
        <f t="shared" si="68"/>
        <v>2</v>
      </c>
      <c r="G376" s="3238" t="s">
        <v>33</v>
      </c>
      <c r="H376" s="3240">
        <v>192.32</v>
      </c>
      <c r="I376" s="3241">
        <v>192.32</v>
      </c>
      <c r="J376" s="3242">
        <v>0.2223</v>
      </c>
      <c r="K376" s="3243">
        <f t="shared" si="69"/>
        <v>235.07273599999999</v>
      </c>
      <c r="L376" s="3244">
        <f t="shared" si="70"/>
        <v>470.14</v>
      </c>
      <c r="M376" s="3238" t="s">
        <v>18</v>
      </c>
      <c r="N376" s="3238" t="s">
        <v>17</v>
      </c>
      <c r="O376" s="3238" t="s">
        <v>26</v>
      </c>
      <c r="P376" s="3245">
        <v>2</v>
      </c>
      <c r="Q376" s="3246">
        <f t="shared" si="71"/>
        <v>470.14</v>
      </c>
    </row>
    <row r="377" spans="1:17" ht="45" customHeight="1" x14ac:dyDescent="0.3">
      <c r="A377" s="3247" t="s">
        <v>20</v>
      </c>
      <c r="B377" s="3247" t="s">
        <v>1034</v>
      </c>
      <c r="C377" s="3247" t="s">
        <v>22</v>
      </c>
      <c r="D377" s="3247" t="s">
        <v>1035</v>
      </c>
      <c r="E377" s="3247" t="s">
        <v>1036</v>
      </c>
      <c r="F377" s="3248">
        <f t="shared" si="68"/>
        <v>2</v>
      </c>
      <c r="G377" s="3247" t="s">
        <v>33</v>
      </c>
      <c r="H377" s="3249">
        <v>1288.95</v>
      </c>
      <c r="I377" s="3250">
        <v>1288.95</v>
      </c>
      <c r="J377" s="3251">
        <v>0.2223</v>
      </c>
      <c r="K377" s="3252">
        <f t="shared" si="69"/>
        <v>1575.4835849999999</v>
      </c>
      <c r="L377" s="3253">
        <f t="shared" si="70"/>
        <v>3150.96</v>
      </c>
      <c r="M377" s="3247" t="s">
        <v>18</v>
      </c>
      <c r="N377" s="3247" t="s">
        <v>17</v>
      </c>
      <c r="O377" s="3247" t="s">
        <v>26</v>
      </c>
      <c r="P377" s="3254">
        <v>2</v>
      </c>
      <c r="Q377" s="3255">
        <f t="shared" si="71"/>
        <v>3150.96</v>
      </c>
    </row>
    <row r="378" spans="1:17" ht="45" customHeight="1" x14ac:dyDescent="0.3">
      <c r="A378" s="3256" t="s">
        <v>20</v>
      </c>
      <c r="B378" s="3256" t="s">
        <v>1037</v>
      </c>
      <c r="C378" s="3256" t="s">
        <v>35</v>
      </c>
      <c r="D378" s="3256" t="s">
        <v>1038</v>
      </c>
      <c r="E378" s="3256" t="s">
        <v>1039</v>
      </c>
      <c r="F378" s="3257">
        <f t="shared" si="68"/>
        <v>1</v>
      </c>
      <c r="G378" s="3256" t="s">
        <v>33</v>
      </c>
      <c r="H378" s="3258">
        <v>196.9</v>
      </c>
      <c r="I378" s="3259">
        <v>196.9</v>
      </c>
      <c r="J378" s="3260">
        <v>0.2223</v>
      </c>
      <c r="K378" s="3261">
        <f t="shared" si="69"/>
        <v>240.67087000000001</v>
      </c>
      <c r="L378" s="3262">
        <f t="shared" si="70"/>
        <v>240.67</v>
      </c>
      <c r="M378" s="3256" t="s">
        <v>18</v>
      </c>
      <c r="N378" s="3256" t="s">
        <v>17</v>
      </c>
      <c r="O378" s="3256" t="s">
        <v>26</v>
      </c>
      <c r="P378" s="3263">
        <v>1</v>
      </c>
      <c r="Q378" s="3264">
        <f t="shared" si="71"/>
        <v>240.67</v>
      </c>
    </row>
    <row r="379" spans="1:17" ht="45" customHeight="1" x14ac:dyDescent="0.3">
      <c r="A379" s="3265" t="s">
        <v>20</v>
      </c>
      <c r="B379" s="3265" t="s">
        <v>1040</v>
      </c>
      <c r="C379" s="3265" t="s">
        <v>35</v>
      </c>
      <c r="D379" s="3265" t="s">
        <v>1041</v>
      </c>
      <c r="E379" s="3265" t="s">
        <v>1042</v>
      </c>
      <c r="F379" s="3266">
        <f t="shared" si="68"/>
        <v>5</v>
      </c>
      <c r="G379" s="3265" t="s">
        <v>33</v>
      </c>
      <c r="H379" s="3267">
        <v>202.72</v>
      </c>
      <c r="I379" s="3268">
        <v>202.72</v>
      </c>
      <c r="J379" s="3269">
        <v>0.2223</v>
      </c>
      <c r="K379" s="3270">
        <f t="shared" si="69"/>
        <v>247.78465599999998</v>
      </c>
      <c r="L379" s="3271">
        <f t="shared" si="70"/>
        <v>1238.9000000000001</v>
      </c>
      <c r="M379" s="3265" t="s">
        <v>18</v>
      </c>
      <c r="N379" s="3265" t="s">
        <v>17</v>
      </c>
      <c r="O379" s="3265" t="s">
        <v>26</v>
      </c>
      <c r="P379" s="3272">
        <v>5</v>
      </c>
      <c r="Q379" s="3273">
        <f t="shared" si="71"/>
        <v>1238.9000000000001</v>
      </c>
    </row>
    <row r="380" spans="1:17" ht="45" customHeight="1" x14ac:dyDescent="0.3">
      <c r="A380" s="3274" t="s">
        <v>20</v>
      </c>
      <c r="B380" s="3274" t="s">
        <v>1043</v>
      </c>
      <c r="C380" s="3274" t="s">
        <v>35</v>
      </c>
      <c r="D380" s="3274" t="s">
        <v>1044</v>
      </c>
      <c r="E380" s="3274" t="s">
        <v>1045</v>
      </c>
      <c r="F380" s="3275">
        <f t="shared" si="68"/>
        <v>40</v>
      </c>
      <c r="G380" s="3274" t="s">
        <v>33</v>
      </c>
      <c r="H380" s="3276">
        <v>143.47999999999999</v>
      </c>
      <c r="I380" s="3277">
        <v>143.47999999999999</v>
      </c>
      <c r="J380" s="3278">
        <v>0.2223</v>
      </c>
      <c r="K380" s="3279">
        <f t="shared" si="69"/>
        <v>175.37560399999998</v>
      </c>
      <c r="L380" s="3280">
        <f t="shared" si="70"/>
        <v>7015.2</v>
      </c>
      <c r="M380" s="3274" t="s">
        <v>18</v>
      </c>
      <c r="N380" s="3274" t="s">
        <v>17</v>
      </c>
      <c r="O380" s="3274" t="s">
        <v>26</v>
      </c>
      <c r="P380" s="3281">
        <v>40</v>
      </c>
      <c r="Q380" s="3282">
        <f t="shared" si="71"/>
        <v>7015.2</v>
      </c>
    </row>
    <row r="381" spans="1:17" ht="45" customHeight="1" x14ac:dyDescent="0.3">
      <c r="A381" s="3283" t="s">
        <v>20</v>
      </c>
      <c r="B381" s="3283" t="s">
        <v>1046</v>
      </c>
      <c r="C381" s="3283" t="s">
        <v>35</v>
      </c>
      <c r="D381" s="3283" t="s">
        <v>1047</v>
      </c>
      <c r="E381" s="3283" t="s">
        <v>1048</v>
      </c>
      <c r="F381" s="3284">
        <f t="shared" si="68"/>
        <v>8</v>
      </c>
      <c r="G381" s="3283" t="s">
        <v>33</v>
      </c>
      <c r="H381" s="3285">
        <v>241.49</v>
      </c>
      <c r="I381" s="3286">
        <v>241.49</v>
      </c>
      <c r="J381" s="3287">
        <v>0.2223</v>
      </c>
      <c r="K381" s="3288">
        <f t="shared" si="69"/>
        <v>295.173227</v>
      </c>
      <c r="L381" s="3289">
        <f t="shared" si="70"/>
        <v>2361.36</v>
      </c>
      <c r="M381" s="3283" t="s">
        <v>18</v>
      </c>
      <c r="N381" s="3283" t="s">
        <v>17</v>
      </c>
      <c r="O381" s="3283" t="s">
        <v>26</v>
      </c>
      <c r="P381" s="3290">
        <v>8</v>
      </c>
      <c r="Q381" s="3291">
        <f t="shared" si="71"/>
        <v>2361.36</v>
      </c>
    </row>
    <row r="382" spans="1:17" ht="45" customHeight="1" x14ac:dyDescent="0.3">
      <c r="A382" s="3292" t="s">
        <v>20</v>
      </c>
      <c r="B382" s="3292" t="s">
        <v>1049</v>
      </c>
      <c r="C382" s="3292" t="s">
        <v>22</v>
      </c>
      <c r="D382" s="3292" t="s">
        <v>1050</v>
      </c>
      <c r="E382" s="3292" t="s">
        <v>1051</v>
      </c>
      <c r="F382" s="3293">
        <f t="shared" si="68"/>
        <v>408.3</v>
      </c>
      <c r="G382" s="3292" t="s">
        <v>41</v>
      </c>
      <c r="H382" s="3294">
        <v>19.5</v>
      </c>
      <c r="I382" s="3295">
        <v>19.5</v>
      </c>
      <c r="J382" s="3296">
        <v>0.2223</v>
      </c>
      <c r="K382" s="3297">
        <f t="shared" si="69"/>
        <v>23.834849999999999</v>
      </c>
      <c r="L382" s="3298">
        <f t="shared" si="70"/>
        <v>9729.7900000000009</v>
      </c>
      <c r="M382" s="3292" t="s">
        <v>18</v>
      </c>
      <c r="N382" s="3292" t="s">
        <v>17</v>
      </c>
      <c r="O382" s="3292" t="s">
        <v>26</v>
      </c>
      <c r="P382" s="3299">
        <v>408.3</v>
      </c>
      <c r="Q382" s="3300">
        <f t="shared" si="71"/>
        <v>9729.7889999999989</v>
      </c>
    </row>
    <row r="383" spans="1:17" ht="45" customHeight="1" x14ac:dyDescent="0.3">
      <c r="A383" s="3301" t="s">
        <v>20</v>
      </c>
      <c r="B383" s="3301" t="s">
        <v>1052</v>
      </c>
      <c r="C383" s="3301" t="s">
        <v>22</v>
      </c>
      <c r="D383" s="3301" t="s">
        <v>1053</v>
      </c>
      <c r="E383" s="3301" t="s">
        <v>1054</v>
      </c>
      <c r="F383" s="3302">
        <f t="shared" si="68"/>
        <v>174.4</v>
      </c>
      <c r="G383" s="3301" t="s">
        <v>41</v>
      </c>
      <c r="H383" s="3303">
        <v>22.61</v>
      </c>
      <c r="I383" s="3304">
        <v>22.61</v>
      </c>
      <c r="J383" s="3305">
        <v>0.2223</v>
      </c>
      <c r="K383" s="3306">
        <f t="shared" si="69"/>
        <v>27.636202999999998</v>
      </c>
      <c r="L383" s="3307">
        <f t="shared" si="70"/>
        <v>4820.42</v>
      </c>
      <c r="M383" s="3301" t="s">
        <v>18</v>
      </c>
      <c r="N383" s="3301" t="s">
        <v>17</v>
      </c>
      <c r="O383" s="3301" t="s">
        <v>26</v>
      </c>
      <c r="P383" s="3308">
        <v>174.4</v>
      </c>
      <c r="Q383" s="3309">
        <f t="shared" si="71"/>
        <v>4820.4160000000002</v>
      </c>
    </row>
    <row r="384" spans="1:17" ht="45" customHeight="1" x14ac:dyDescent="0.3">
      <c r="A384" s="3310" t="s">
        <v>20</v>
      </c>
      <c r="B384" s="3310" t="s">
        <v>1055</v>
      </c>
      <c r="C384" s="3310" t="s">
        <v>22</v>
      </c>
      <c r="D384" s="3310" t="s">
        <v>1056</v>
      </c>
      <c r="E384" s="3310" t="s">
        <v>1057</v>
      </c>
      <c r="F384" s="3311">
        <f t="shared" si="68"/>
        <v>334.9</v>
      </c>
      <c r="G384" s="3310" t="s">
        <v>41</v>
      </c>
      <c r="H384" s="3312">
        <v>20.43</v>
      </c>
      <c r="I384" s="3313">
        <v>20.43</v>
      </c>
      <c r="J384" s="3314">
        <v>0.2223</v>
      </c>
      <c r="K384" s="3315">
        <f t="shared" si="69"/>
        <v>24.971589000000002</v>
      </c>
      <c r="L384" s="3316">
        <f t="shared" si="70"/>
        <v>8362.4500000000007</v>
      </c>
      <c r="M384" s="3310" t="s">
        <v>18</v>
      </c>
      <c r="N384" s="3310" t="s">
        <v>17</v>
      </c>
      <c r="O384" s="3310" t="s">
        <v>26</v>
      </c>
      <c r="P384" s="3317">
        <v>334.9</v>
      </c>
      <c r="Q384" s="3318">
        <f t="shared" si="71"/>
        <v>8362.4529999999995</v>
      </c>
    </row>
    <row r="385" spans="1:17" ht="45" customHeight="1" x14ac:dyDescent="0.3">
      <c r="A385" s="3319" t="s">
        <v>20</v>
      </c>
      <c r="B385" s="3319" t="s">
        <v>1058</v>
      </c>
      <c r="C385" s="3319" t="s">
        <v>22</v>
      </c>
      <c r="D385" s="3319" t="s">
        <v>1059</v>
      </c>
      <c r="E385" s="3319" t="s">
        <v>1060</v>
      </c>
      <c r="F385" s="3320">
        <f t="shared" si="68"/>
        <v>10.199999999999999</v>
      </c>
      <c r="G385" s="3319" t="s">
        <v>41</v>
      </c>
      <c r="H385" s="3321">
        <v>30.52</v>
      </c>
      <c r="I385" s="3322">
        <v>30.52</v>
      </c>
      <c r="J385" s="3323">
        <v>0.2223</v>
      </c>
      <c r="K385" s="3324">
        <f t="shared" si="69"/>
        <v>37.304595999999997</v>
      </c>
      <c r="L385" s="3325">
        <f t="shared" si="70"/>
        <v>380.46</v>
      </c>
      <c r="M385" s="3319" t="s">
        <v>18</v>
      </c>
      <c r="N385" s="3319" t="s">
        <v>17</v>
      </c>
      <c r="O385" s="3319" t="s">
        <v>26</v>
      </c>
      <c r="P385" s="3326">
        <v>10.199999999999999</v>
      </c>
      <c r="Q385" s="3327">
        <f t="shared" si="71"/>
        <v>380.45999999999992</v>
      </c>
    </row>
    <row r="386" spans="1:17" ht="45" customHeight="1" x14ac:dyDescent="0.3">
      <c r="A386" s="3328" t="s">
        <v>20</v>
      </c>
      <c r="B386" s="3328" t="s">
        <v>1061</v>
      </c>
      <c r="C386" s="3328" t="s">
        <v>22</v>
      </c>
      <c r="D386" s="3328" t="s">
        <v>1062</v>
      </c>
      <c r="E386" s="3328" t="s">
        <v>1063</v>
      </c>
      <c r="F386" s="3329">
        <f t="shared" si="68"/>
        <v>40</v>
      </c>
      <c r="G386" s="3328" t="s">
        <v>41</v>
      </c>
      <c r="H386" s="3330">
        <v>52.41</v>
      </c>
      <c r="I386" s="3331">
        <v>52.41</v>
      </c>
      <c r="J386" s="3332">
        <v>0.2223</v>
      </c>
      <c r="K386" s="3333">
        <f t="shared" si="69"/>
        <v>64.060743000000002</v>
      </c>
      <c r="L386" s="3334">
        <f t="shared" si="70"/>
        <v>2562.4</v>
      </c>
      <c r="M386" s="3328" t="s">
        <v>18</v>
      </c>
      <c r="N386" s="3328" t="s">
        <v>17</v>
      </c>
      <c r="O386" s="3328" t="s">
        <v>26</v>
      </c>
      <c r="P386" s="3335">
        <v>40</v>
      </c>
      <c r="Q386" s="3336">
        <f t="shared" si="71"/>
        <v>2562.4</v>
      </c>
    </row>
    <row r="387" spans="1:17" ht="45" customHeight="1" x14ac:dyDescent="0.3">
      <c r="A387" s="3337" t="s">
        <v>20</v>
      </c>
      <c r="B387" s="3337" t="s">
        <v>1064</v>
      </c>
      <c r="C387" s="3337" t="s">
        <v>35</v>
      </c>
      <c r="D387" s="3337" t="s">
        <v>1065</v>
      </c>
      <c r="E387" s="3337" t="s">
        <v>1066</v>
      </c>
      <c r="F387" s="3338">
        <f t="shared" si="68"/>
        <v>29.8</v>
      </c>
      <c r="G387" s="3337" t="s">
        <v>41</v>
      </c>
      <c r="H387" s="3339">
        <v>261.83</v>
      </c>
      <c r="I387" s="3340">
        <v>261.83</v>
      </c>
      <c r="J387" s="3341">
        <v>0.2223</v>
      </c>
      <c r="K387" s="3342">
        <f t="shared" si="69"/>
        <v>320.034809</v>
      </c>
      <c r="L387" s="3343">
        <f t="shared" si="70"/>
        <v>9536.89</v>
      </c>
      <c r="M387" s="3337" t="s">
        <v>18</v>
      </c>
      <c r="N387" s="3337" t="s">
        <v>17</v>
      </c>
      <c r="O387" s="3337" t="s">
        <v>26</v>
      </c>
      <c r="P387" s="3344">
        <v>29.8</v>
      </c>
      <c r="Q387" s="3345">
        <f t="shared" si="71"/>
        <v>9536.8940000000002</v>
      </c>
    </row>
    <row r="388" spans="1:17" ht="45" customHeight="1" x14ac:dyDescent="0.3">
      <c r="A388" s="3346" t="s">
        <v>20</v>
      </c>
      <c r="B388" s="3346" t="s">
        <v>1067</v>
      </c>
      <c r="C388" s="3346" t="s">
        <v>22</v>
      </c>
      <c r="D388" s="3346" t="s">
        <v>1068</v>
      </c>
      <c r="E388" s="3346" t="s">
        <v>1069</v>
      </c>
      <c r="F388" s="3347">
        <f t="shared" si="68"/>
        <v>11</v>
      </c>
      <c r="G388" s="3346" t="s">
        <v>33</v>
      </c>
      <c r="H388" s="3348">
        <v>162.13999999999999</v>
      </c>
      <c r="I388" s="3349">
        <v>162.13999999999999</v>
      </c>
      <c r="J388" s="3350">
        <v>0.2223</v>
      </c>
      <c r="K388" s="3351">
        <f t="shared" si="69"/>
        <v>198.18372199999999</v>
      </c>
      <c r="L388" s="3352">
        <f t="shared" si="70"/>
        <v>2179.98</v>
      </c>
      <c r="M388" s="3346" t="s">
        <v>18</v>
      </c>
      <c r="N388" s="3346" t="s">
        <v>17</v>
      </c>
      <c r="O388" s="3346" t="s">
        <v>26</v>
      </c>
      <c r="P388" s="3353">
        <v>11</v>
      </c>
      <c r="Q388" s="3354">
        <f t="shared" si="71"/>
        <v>2179.98</v>
      </c>
    </row>
    <row r="389" spans="1:17" ht="45" customHeight="1" x14ac:dyDescent="0.3">
      <c r="A389" s="3355" t="s">
        <v>20</v>
      </c>
      <c r="B389" s="3355" t="s">
        <v>1070</v>
      </c>
      <c r="C389" s="3355" t="s">
        <v>22</v>
      </c>
      <c r="D389" s="3355" t="s">
        <v>1071</v>
      </c>
      <c r="E389" s="3355" t="s">
        <v>1072</v>
      </c>
      <c r="F389" s="3356">
        <f t="shared" si="68"/>
        <v>100</v>
      </c>
      <c r="G389" s="3355" t="s">
        <v>33</v>
      </c>
      <c r="H389" s="3357">
        <v>18.02</v>
      </c>
      <c r="I389" s="3358">
        <v>18.02</v>
      </c>
      <c r="J389" s="3359">
        <v>0.2223</v>
      </c>
      <c r="K389" s="3360">
        <f t="shared" si="69"/>
        <v>22.025846000000001</v>
      </c>
      <c r="L389" s="3361">
        <f t="shared" si="70"/>
        <v>2203</v>
      </c>
      <c r="M389" s="3355" t="s">
        <v>18</v>
      </c>
      <c r="N389" s="3355" t="s">
        <v>17</v>
      </c>
      <c r="O389" s="3355" t="s">
        <v>26</v>
      </c>
      <c r="P389" s="3362">
        <v>100</v>
      </c>
      <c r="Q389" s="3363">
        <f t="shared" si="71"/>
        <v>2203</v>
      </c>
    </row>
    <row r="390" spans="1:17" ht="45" customHeight="1" x14ac:dyDescent="0.3">
      <c r="A390" s="3364" t="s">
        <v>20</v>
      </c>
      <c r="B390" s="3364" t="s">
        <v>1073</v>
      </c>
      <c r="C390" s="3364" t="s">
        <v>22</v>
      </c>
      <c r="D390" s="3364" t="s">
        <v>1074</v>
      </c>
      <c r="E390" s="3364" t="s">
        <v>1075</v>
      </c>
      <c r="F390" s="3365">
        <f t="shared" si="68"/>
        <v>170</v>
      </c>
      <c r="G390" s="3364" t="s">
        <v>33</v>
      </c>
      <c r="H390" s="3366">
        <v>19.52</v>
      </c>
      <c r="I390" s="3367">
        <v>19.52</v>
      </c>
      <c r="J390" s="3368">
        <v>0.2223</v>
      </c>
      <c r="K390" s="3369">
        <f t="shared" si="69"/>
        <v>23.859296000000001</v>
      </c>
      <c r="L390" s="3370">
        <f t="shared" si="70"/>
        <v>4056.2</v>
      </c>
      <c r="M390" s="3364" t="s">
        <v>18</v>
      </c>
      <c r="N390" s="3364" t="s">
        <v>17</v>
      </c>
      <c r="O390" s="3364" t="s">
        <v>26</v>
      </c>
      <c r="P390" s="3371">
        <v>170</v>
      </c>
      <c r="Q390" s="3372">
        <f t="shared" si="71"/>
        <v>4056.2</v>
      </c>
    </row>
    <row r="391" spans="1:17" ht="45" customHeight="1" x14ac:dyDescent="0.3">
      <c r="A391" s="3373" t="s">
        <v>20</v>
      </c>
      <c r="B391" s="3373" t="s">
        <v>1076</v>
      </c>
      <c r="C391" s="3373" t="s">
        <v>22</v>
      </c>
      <c r="D391" s="3373" t="s">
        <v>1077</v>
      </c>
      <c r="E391" s="3373" t="s">
        <v>1078</v>
      </c>
      <c r="F391" s="3374">
        <f t="shared" si="68"/>
        <v>5871.3</v>
      </c>
      <c r="G391" s="3373" t="s">
        <v>41</v>
      </c>
      <c r="H391" s="3375">
        <v>4.51</v>
      </c>
      <c r="I391" s="3376">
        <v>4.51</v>
      </c>
      <c r="J391" s="3377">
        <v>0.2223</v>
      </c>
      <c r="K391" s="3378">
        <f t="shared" si="69"/>
        <v>5.5125729999999997</v>
      </c>
      <c r="L391" s="3379">
        <f t="shared" si="70"/>
        <v>32350.86</v>
      </c>
      <c r="M391" s="3373" t="s">
        <v>18</v>
      </c>
      <c r="N391" s="3373" t="s">
        <v>17</v>
      </c>
      <c r="O391" s="3373" t="s">
        <v>26</v>
      </c>
      <c r="P391" s="3380">
        <v>5871.3</v>
      </c>
      <c r="Q391" s="3381">
        <f t="shared" si="71"/>
        <v>32350.863000000001</v>
      </c>
    </row>
    <row r="392" spans="1:17" ht="45" customHeight="1" x14ac:dyDescent="0.3">
      <c r="A392" s="3382" t="s">
        <v>20</v>
      </c>
      <c r="B392" s="3382" t="s">
        <v>1079</v>
      </c>
      <c r="C392" s="3382" t="s">
        <v>22</v>
      </c>
      <c r="D392" s="3382" t="s">
        <v>1080</v>
      </c>
      <c r="E392" s="3382" t="s">
        <v>1081</v>
      </c>
      <c r="F392" s="3383">
        <f t="shared" si="68"/>
        <v>253.9</v>
      </c>
      <c r="G392" s="3382" t="s">
        <v>41</v>
      </c>
      <c r="H392" s="3384">
        <v>6.95</v>
      </c>
      <c r="I392" s="3385">
        <v>6.95</v>
      </c>
      <c r="J392" s="3386">
        <v>0.2223</v>
      </c>
      <c r="K392" s="3387">
        <f t="shared" si="69"/>
        <v>8.4949849999999998</v>
      </c>
      <c r="L392" s="3388">
        <f t="shared" si="70"/>
        <v>2155.61</v>
      </c>
      <c r="M392" s="3382" t="s">
        <v>18</v>
      </c>
      <c r="N392" s="3382" t="s">
        <v>17</v>
      </c>
      <c r="O392" s="3382" t="s">
        <v>26</v>
      </c>
      <c r="P392" s="3389">
        <v>253.9</v>
      </c>
      <c r="Q392" s="3390">
        <f t="shared" si="71"/>
        <v>2155.6109999999999</v>
      </c>
    </row>
    <row r="393" spans="1:17" ht="45" customHeight="1" x14ac:dyDescent="0.3">
      <c r="A393" s="3391" t="s">
        <v>20</v>
      </c>
      <c r="B393" s="3391" t="s">
        <v>1082</v>
      </c>
      <c r="C393" s="3391" t="s">
        <v>22</v>
      </c>
      <c r="D393" s="3391" t="s">
        <v>1083</v>
      </c>
      <c r="E393" s="3391" t="s">
        <v>1084</v>
      </c>
      <c r="F393" s="3392">
        <f t="shared" si="68"/>
        <v>1472.4</v>
      </c>
      <c r="G393" s="3391" t="s">
        <v>41</v>
      </c>
      <c r="H393" s="3393">
        <v>9.73</v>
      </c>
      <c r="I393" s="3394">
        <v>9.73</v>
      </c>
      <c r="J393" s="3395">
        <v>0.2223</v>
      </c>
      <c r="K393" s="3396">
        <f t="shared" si="69"/>
        <v>11.892979</v>
      </c>
      <c r="L393" s="3397">
        <f t="shared" si="70"/>
        <v>17506.84</v>
      </c>
      <c r="M393" s="3391" t="s">
        <v>18</v>
      </c>
      <c r="N393" s="3391" t="s">
        <v>17</v>
      </c>
      <c r="O393" s="3391" t="s">
        <v>26</v>
      </c>
      <c r="P393" s="3398">
        <v>1472.4</v>
      </c>
      <c r="Q393" s="3399">
        <f t="shared" si="71"/>
        <v>17506.836000000003</v>
      </c>
    </row>
    <row r="394" spans="1:17" ht="45" customHeight="1" x14ac:dyDescent="0.3">
      <c r="A394" s="3400" t="s">
        <v>20</v>
      </c>
      <c r="B394" s="3400" t="s">
        <v>1085</v>
      </c>
      <c r="C394" s="3400" t="s">
        <v>22</v>
      </c>
      <c r="D394" s="3400" t="s">
        <v>1086</v>
      </c>
      <c r="E394" s="3400" t="s">
        <v>1087</v>
      </c>
      <c r="F394" s="3401">
        <f t="shared" si="68"/>
        <v>34.5</v>
      </c>
      <c r="G394" s="3400" t="s">
        <v>41</v>
      </c>
      <c r="H394" s="3402">
        <v>25.13</v>
      </c>
      <c r="I394" s="3403">
        <v>25.13</v>
      </c>
      <c r="J394" s="3404">
        <v>0.2223</v>
      </c>
      <c r="K394" s="3405">
        <f t="shared" si="69"/>
        <v>30.716398999999999</v>
      </c>
      <c r="L394" s="3406">
        <f t="shared" si="70"/>
        <v>1059.8399999999999</v>
      </c>
      <c r="M394" s="3400" t="s">
        <v>18</v>
      </c>
      <c r="N394" s="3400" t="s">
        <v>17</v>
      </c>
      <c r="O394" s="3400" t="s">
        <v>26</v>
      </c>
      <c r="P394" s="3407">
        <v>34.5</v>
      </c>
      <c r="Q394" s="3408">
        <f t="shared" si="71"/>
        <v>1059.8399999999999</v>
      </c>
    </row>
    <row r="395" spans="1:17" ht="45" customHeight="1" x14ac:dyDescent="0.3">
      <c r="A395" s="3409" t="s">
        <v>20</v>
      </c>
      <c r="B395" s="3409" t="s">
        <v>1088</v>
      </c>
      <c r="C395" s="3409" t="s">
        <v>22</v>
      </c>
      <c r="D395" s="3409" t="s">
        <v>1089</v>
      </c>
      <c r="E395" s="3409" t="s">
        <v>1090</v>
      </c>
      <c r="F395" s="3410">
        <f t="shared" ref="F395:F415" si="72">P395</f>
        <v>58.3</v>
      </c>
      <c r="G395" s="3409" t="s">
        <v>41</v>
      </c>
      <c r="H395" s="3411">
        <v>28.85</v>
      </c>
      <c r="I395" s="3412">
        <v>28.85</v>
      </c>
      <c r="J395" s="3413">
        <v>0.2223</v>
      </c>
      <c r="K395" s="3414">
        <f t="shared" ref="K395:K426" si="73">ROUND(I395,2)+(ROUND(I395,2)*J395)</f>
        <v>35.263355000000004</v>
      </c>
      <c r="L395" s="3415">
        <f t="shared" ref="L395:L415" si="74">ROUND(Q395,2)</f>
        <v>2055.66</v>
      </c>
      <c r="M395" s="3409" t="s">
        <v>18</v>
      </c>
      <c r="N395" s="3409" t="s">
        <v>17</v>
      </c>
      <c r="O395" s="3409" t="s">
        <v>26</v>
      </c>
      <c r="P395" s="3416">
        <v>58.3</v>
      </c>
      <c r="Q395" s="3417">
        <f t="shared" ref="Q395:Q426" si="75">ROUND(K395,2)*P395</f>
        <v>2055.6579999999999</v>
      </c>
    </row>
    <row r="396" spans="1:17" ht="45" customHeight="1" x14ac:dyDescent="0.3">
      <c r="A396" s="3418" t="s">
        <v>20</v>
      </c>
      <c r="B396" s="3418" t="s">
        <v>1091</v>
      </c>
      <c r="C396" s="3418" t="s">
        <v>22</v>
      </c>
      <c r="D396" s="3418" t="s">
        <v>1092</v>
      </c>
      <c r="E396" s="3418" t="s">
        <v>1093</v>
      </c>
      <c r="F396" s="3419">
        <f t="shared" si="72"/>
        <v>88.6</v>
      </c>
      <c r="G396" s="3418" t="s">
        <v>41</v>
      </c>
      <c r="H396" s="3420">
        <v>39.92</v>
      </c>
      <c r="I396" s="3421">
        <v>39.92</v>
      </c>
      <c r="J396" s="3422">
        <v>0.2223</v>
      </c>
      <c r="K396" s="3423">
        <f t="shared" si="73"/>
        <v>48.794216000000006</v>
      </c>
      <c r="L396" s="3424">
        <f t="shared" si="74"/>
        <v>4322.79</v>
      </c>
      <c r="M396" s="3418" t="s">
        <v>18</v>
      </c>
      <c r="N396" s="3418" t="s">
        <v>17</v>
      </c>
      <c r="O396" s="3418" t="s">
        <v>26</v>
      </c>
      <c r="P396" s="3425">
        <v>88.6</v>
      </c>
      <c r="Q396" s="3426">
        <f t="shared" si="75"/>
        <v>4322.7939999999999</v>
      </c>
    </row>
    <row r="397" spans="1:17" ht="45" customHeight="1" x14ac:dyDescent="0.3">
      <c r="A397" s="3427" t="s">
        <v>20</v>
      </c>
      <c r="B397" s="3427" t="s">
        <v>1094</v>
      </c>
      <c r="C397" s="3427" t="s">
        <v>22</v>
      </c>
      <c r="D397" s="3427" t="s">
        <v>1095</v>
      </c>
      <c r="E397" s="3427" t="s">
        <v>1096</v>
      </c>
      <c r="F397" s="3428">
        <f t="shared" si="72"/>
        <v>282.8</v>
      </c>
      <c r="G397" s="3427" t="s">
        <v>41</v>
      </c>
      <c r="H397" s="3429">
        <v>80.22</v>
      </c>
      <c r="I397" s="3430">
        <v>80.22</v>
      </c>
      <c r="J397" s="3431">
        <v>0.2223</v>
      </c>
      <c r="K397" s="3432">
        <f t="shared" si="73"/>
        <v>98.052906000000007</v>
      </c>
      <c r="L397" s="3433">
        <f t="shared" si="74"/>
        <v>27728.54</v>
      </c>
      <c r="M397" s="3427" t="s">
        <v>18</v>
      </c>
      <c r="N397" s="3427" t="s">
        <v>17</v>
      </c>
      <c r="O397" s="3427" t="s">
        <v>26</v>
      </c>
      <c r="P397" s="3434">
        <v>282.8</v>
      </c>
      <c r="Q397" s="3435">
        <f t="shared" si="75"/>
        <v>27728.54</v>
      </c>
    </row>
    <row r="398" spans="1:17" ht="45" customHeight="1" x14ac:dyDescent="0.3">
      <c r="A398" s="3436" t="s">
        <v>20</v>
      </c>
      <c r="B398" s="3436" t="s">
        <v>1097</v>
      </c>
      <c r="C398" s="3436" t="s">
        <v>22</v>
      </c>
      <c r="D398" s="3436" t="s">
        <v>1098</v>
      </c>
      <c r="E398" s="3436" t="s">
        <v>1099</v>
      </c>
      <c r="F398" s="3437">
        <f t="shared" si="72"/>
        <v>40</v>
      </c>
      <c r="G398" s="3436" t="s">
        <v>41</v>
      </c>
      <c r="H398" s="3438">
        <v>99.66</v>
      </c>
      <c r="I398" s="3439">
        <v>99.66</v>
      </c>
      <c r="J398" s="3440">
        <v>0.2223</v>
      </c>
      <c r="K398" s="3441">
        <f t="shared" si="73"/>
        <v>121.81441799999999</v>
      </c>
      <c r="L398" s="3442">
        <f t="shared" si="74"/>
        <v>4872.3999999999996</v>
      </c>
      <c r="M398" s="3436" t="s">
        <v>18</v>
      </c>
      <c r="N398" s="3436" t="s">
        <v>17</v>
      </c>
      <c r="O398" s="3436" t="s">
        <v>26</v>
      </c>
      <c r="P398" s="3443">
        <v>40</v>
      </c>
      <c r="Q398" s="3444">
        <f t="shared" si="75"/>
        <v>4872.3999999999996</v>
      </c>
    </row>
    <row r="399" spans="1:17" ht="45" customHeight="1" x14ac:dyDescent="0.3">
      <c r="A399" s="3445" t="s">
        <v>20</v>
      </c>
      <c r="B399" s="3445" t="s">
        <v>1100</v>
      </c>
      <c r="C399" s="3445" t="s">
        <v>22</v>
      </c>
      <c r="D399" s="3445" t="s">
        <v>1101</v>
      </c>
      <c r="E399" s="3445" t="s">
        <v>1102</v>
      </c>
      <c r="F399" s="3446">
        <f t="shared" si="72"/>
        <v>159.80000000000001</v>
      </c>
      <c r="G399" s="3445" t="s">
        <v>41</v>
      </c>
      <c r="H399" s="3447">
        <v>163.1</v>
      </c>
      <c r="I399" s="3448">
        <v>163.1</v>
      </c>
      <c r="J399" s="3449">
        <v>0.2223</v>
      </c>
      <c r="K399" s="3450">
        <f t="shared" si="73"/>
        <v>199.35712999999998</v>
      </c>
      <c r="L399" s="3451">
        <f t="shared" si="74"/>
        <v>31857.73</v>
      </c>
      <c r="M399" s="3445" t="s">
        <v>18</v>
      </c>
      <c r="N399" s="3445" t="s">
        <v>17</v>
      </c>
      <c r="O399" s="3445" t="s">
        <v>26</v>
      </c>
      <c r="P399" s="3452">
        <v>159.80000000000001</v>
      </c>
      <c r="Q399" s="3453">
        <f t="shared" si="75"/>
        <v>31857.728000000003</v>
      </c>
    </row>
    <row r="400" spans="1:17" ht="45" customHeight="1" x14ac:dyDescent="0.3">
      <c r="A400" s="3454" t="s">
        <v>20</v>
      </c>
      <c r="B400" s="3454" t="s">
        <v>1103</v>
      </c>
      <c r="C400" s="3454" t="s">
        <v>35</v>
      </c>
      <c r="D400" s="3454" t="s">
        <v>1104</v>
      </c>
      <c r="E400" s="3454" t="s">
        <v>1105</v>
      </c>
      <c r="F400" s="3455">
        <f t="shared" si="72"/>
        <v>75.2</v>
      </c>
      <c r="G400" s="3454" t="s">
        <v>41</v>
      </c>
      <c r="H400" s="3456">
        <v>191.8</v>
      </c>
      <c r="I400" s="3457">
        <v>191.8</v>
      </c>
      <c r="J400" s="3458">
        <v>0.2223</v>
      </c>
      <c r="K400" s="3459">
        <f t="shared" si="73"/>
        <v>234.43714</v>
      </c>
      <c r="L400" s="3460">
        <f t="shared" si="74"/>
        <v>17629.89</v>
      </c>
      <c r="M400" s="3454" t="s">
        <v>18</v>
      </c>
      <c r="N400" s="3454" t="s">
        <v>17</v>
      </c>
      <c r="O400" s="3454" t="s">
        <v>26</v>
      </c>
      <c r="P400" s="3461">
        <v>75.2</v>
      </c>
      <c r="Q400" s="3462">
        <f t="shared" si="75"/>
        <v>17629.887999999999</v>
      </c>
    </row>
    <row r="401" spans="1:19" ht="45" customHeight="1" x14ac:dyDescent="0.3">
      <c r="A401" s="3463" t="s">
        <v>20</v>
      </c>
      <c r="B401" s="3463" t="s">
        <v>1106</v>
      </c>
      <c r="C401" s="3463" t="s">
        <v>22</v>
      </c>
      <c r="D401" s="3463" t="s">
        <v>1107</v>
      </c>
      <c r="E401" s="3463" t="s">
        <v>1108</v>
      </c>
      <c r="F401" s="3464">
        <f t="shared" si="72"/>
        <v>75.2</v>
      </c>
      <c r="G401" s="3463" t="s">
        <v>41</v>
      </c>
      <c r="H401" s="3465">
        <v>21.28</v>
      </c>
      <c r="I401" s="3466">
        <v>21.28</v>
      </c>
      <c r="J401" s="3467">
        <v>0.2223</v>
      </c>
      <c r="K401" s="3468">
        <f t="shared" si="73"/>
        <v>26.010544000000003</v>
      </c>
      <c r="L401" s="3469">
        <f t="shared" si="74"/>
        <v>1955.95</v>
      </c>
      <c r="M401" s="3463" t="s">
        <v>18</v>
      </c>
      <c r="N401" s="3463" t="s">
        <v>17</v>
      </c>
      <c r="O401" s="3463" t="s">
        <v>26</v>
      </c>
      <c r="P401" s="3470">
        <v>75.2</v>
      </c>
      <c r="Q401" s="3471">
        <f t="shared" si="75"/>
        <v>1955.9520000000002</v>
      </c>
    </row>
    <row r="402" spans="1:19" ht="45" customHeight="1" x14ac:dyDescent="0.3">
      <c r="A402" s="3472" t="s">
        <v>20</v>
      </c>
      <c r="B402" s="3472" t="s">
        <v>1109</v>
      </c>
      <c r="C402" s="3472" t="s">
        <v>22</v>
      </c>
      <c r="D402" s="3472" t="s">
        <v>1110</v>
      </c>
      <c r="E402" s="3472" t="s">
        <v>1111</v>
      </c>
      <c r="F402" s="3473">
        <f t="shared" si="72"/>
        <v>95</v>
      </c>
      <c r="G402" s="3472" t="s">
        <v>33</v>
      </c>
      <c r="H402" s="3474">
        <v>30.25</v>
      </c>
      <c r="I402" s="3475">
        <v>30.25</v>
      </c>
      <c r="J402" s="3476">
        <v>0.2223</v>
      </c>
      <c r="K402" s="3477">
        <f t="shared" si="73"/>
        <v>36.974575000000002</v>
      </c>
      <c r="L402" s="3478">
        <f t="shared" si="74"/>
        <v>3512.15</v>
      </c>
      <c r="M402" s="3472" t="s">
        <v>18</v>
      </c>
      <c r="N402" s="3472" t="s">
        <v>17</v>
      </c>
      <c r="O402" s="3472" t="s">
        <v>26</v>
      </c>
      <c r="P402" s="3479">
        <v>95</v>
      </c>
      <c r="Q402" s="3480">
        <f t="shared" si="75"/>
        <v>3512.15</v>
      </c>
    </row>
    <row r="403" spans="1:19" ht="45" customHeight="1" x14ac:dyDescent="0.3">
      <c r="A403" s="3481" t="s">
        <v>20</v>
      </c>
      <c r="B403" s="3481" t="s">
        <v>1112</v>
      </c>
      <c r="C403" s="3481" t="s">
        <v>22</v>
      </c>
      <c r="D403" s="3481" t="s">
        <v>1113</v>
      </c>
      <c r="E403" s="3481" t="s">
        <v>1114</v>
      </c>
      <c r="F403" s="3482">
        <f t="shared" si="72"/>
        <v>23</v>
      </c>
      <c r="G403" s="3481" t="s">
        <v>33</v>
      </c>
      <c r="H403" s="3483">
        <v>32.15</v>
      </c>
      <c r="I403" s="3484">
        <v>32.15</v>
      </c>
      <c r="J403" s="3485">
        <v>0.2223</v>
      </c>
      <c r="K403" s="3486">
        <f t="shared" si="73"/>
        <v>39.296945000000001</v>
      </c>
      <c r="L403" s="3487">
        <f t="shared" si="74"/>
        <v>903.9</v>
      </c>
      <c r="M403" s="3481" t="s">
        <v>18</v>
      </c>
      <c r="N403" s="3481" t="s">
        <v>17</v>
      </c>
      <c r="O403" s="3481" t="s">
        <v>26</v>
      </c>
      <c r="P403" s="3488">
        <v>23</v>
      </c>
      <c r="Q403" s="3489">
        <f t="shared" si="75"/>
        <v>903.9</v>
      </c>
    </row>
    <row r="404" spans="1:19" ht="45" customHeight="1" x14ac:dyDescent="0.3">
      <c r="A404" s="3490" t="s">
        <v>20</v>
      </c>
      <c r="B404" s="3490" t="s">
        <v>1115</v>
      </c>
      <c r="C404" s="3490" t="s">
        <v>22</v>
      </c>
      <c r="D404" s="3490" t="s">
        <v>1116</v>
      </c>
      <c r="E404" s="3490" t="s">
        <v>1117</v>
      </c>
      <c r="F404" s="3491">
        <f t="shared" si="72"/>
        <v>34</v>
      </c>
      <c r="G404" s="3490" t="s">
        <v>33</v>
      </c>
      <c r="H404" s="3492">
        <v>55.55</v>
      </c>
      <c r="I404" s="3493">
        <v>55.55</v>
      </c>
      <c r="J404" s="3494">
        <v>0.2223</v>
      </c>
      <c r="K404" s="3495">
        <f t="shared" si="73"/>
        <v>67.898764999999997</v>
      </c>
      <c r="L404" s="3496">
        <f t="shared" si="74"/>
        <v>2308.6</v>
      </c>
      <c r="M404" s="3490" t="s">
        <v>18</v>
      </c>
      <c r="N404" s="3490" t="s">
        <v>17</v>
      </c>
      <c r="O404" s="3490" t="s">
        <v>26</v>
      </c>
      <c r="P404" s="3497">
        <v>34</v>
      </c>
      <c r="Q404" s="3498">
        <f t="shared" si="75"/>
        <v>2308.6000000000004</v>
      </c>
    </row>
    <row r="405" spans="1:19" ht="45" customHeight="1" x14ac:dyDescent="0.3">
      <c r="A405" s="3499" t="s">
        <v>20</v>
      </c>
      <c r="B405" s="3499" t="s">
        <v>1118</v>
      </c>
      <c r="C405" s="3499" t="s">
        <v>22</v>
      </c>
      <c r="D405" s="3499" t="s">
        <v>1119</v>
      </c>
      <c r="E405" s="3499" t="s">
        <v>1120</v>
      </c>
      <c r="F405" s="3500">
        <f t="shared" si="72"/>
        <v>3</v>
      </c>
      <c r="G405" s="3499" t="s">
        <v>33</v>
      </c>
      <c r="H405" s="3501">
        <v>35.21</v>
      </c>
      <c r="I405" s="3502">
        <v>35.21</v>
      </c>
      <c r="J405" s="3503">
        <v>0.2223</v>
      </c>
      <c r="K405" s="3504">
        <f t="shared" si="73"/>
        <v>43.037182999999999</v>
      </c>
      <c r="L405" s="3505">
        <f t="shared" si="74"/>
        <v>129.12</v>
      </c>
      <c r="M405" s="3499" t="s">
        <v>18</v>
      </c>
      <c r="N405" s="3499" t="s">
        <v>17</v>
      </c>
      <c r="O405" s="3499" t="s">
        <v>26</v>
      </c>
      <c r="P405" s="3506">
        <v>3</v>
      </c>
      <c r="Q405" s="3507">
        <f t="shared" si="75"/>
        <v>129.12</v>
      </c>
    </row>
    <row r="406" spans="1:19" ht="45" customHeight="1" x14ac:dyDescent="0.3">
      <c r="A406" s="3508" t="s">
        <v>20</v>
      </c>
      <c r="B406" s="3508" t="s">
        <v>1121</v>
      </c>
      <c r="C406" s="3508" t="s">
        <v>22</v>
      </c>
      <c r="D406" s="3508" t="s">
        <v>1122</v>
      </c>
      <c r="E406" s="3508" t="s">
        <v>1123</v>
      </c>
      <c r="F406" s="3509">
        <f t="shared" si="72"/>
        <v>2</v>
      </c>
      <c r="G406" s="3508" t="s">
        <v>33</v>
      </c>
      <c r="H406" s="3510">
        <v>76.8</v>
      </c>
      <c r="I406" s="3511">
        <v>76.8</v>
      </c>
      <c r="J406" s="3512">
        <v>0.2223</v>
      </c>
      <c r="K406" s="3513">
        <f t="shared" si="73"/>
        <v>93.87263999999999</v>
      </c>
      <c r="L406" s="3514">
        <f t="shared" si="74"/>
        <v>187.74</v>
      </c>
      <c r="M406" s="3508" t="s">
        <v>18</v>
      </c>
      <c r="N406" s="3508" t="s">
        <v>17</v>
      </c>
      <c r="O406" s="3508" t="s">
        <v>26</v>
      </c>
      <c r="P406" s="3515">
        <v>2</v>
      </c>
      <c r="Q406" s="3516">
        <f t="shared" si="75"/>
        <v>187.74</v>
      </c>
    </row>
    <row r="407" spans="1:19" ht="45" customHeight="1" x14ac:dyDescent="0.3">
      <c r="A407" s="3517" t="s">
        <v>20</v>
      </c>
      <c r="B407" s="3517" t="s">
        <v>1124</v>
      </c>
      <c r="C407" s="3517" t="s">
        <v>22</v>
      </c>
      <c r="D407" s="3517" t="s">
        <v>1125</v>
      </c>
      <c r="E407" s="3517" t="s">
        <v>1126</v>
      </c>
      <c r="F407" s="3518">
        <f t="shared" si="72"/>
        <v>1</v>
      </c>
      <c r="G407" s="3517" t="s">
        <v>33</v>
      </c>
      <c r="H407" s="3519">
        <v>58.89</v>
      </c>
      <c r="I407" s="3520">
        <v>58.89</v>
      </c>
      <c r="J407" s="3521">
        <v>0.2223</v>
      </c>
      <c r="K407" s="3522">
        <f t="shared" si="73"/>
        <v>71.981246999999996</v>
      </c>
      <c r="L407" s="3523">
        <f t="shared" si="74"/>
        <v>71.98</v>
      </c>
      <c r="M407" s="3517" t="s">
        <v>18</v>
      </c>
      <c r="N407" s="3517" t="s">
        <v>17</v>
      </c>
      <c r="O407" s="3517" t="s">
        <v>26</v>
      </c>
      <c r="P407" s="3524">
        <v>1</v>
      </c>
      <c r="Q407" s="3525">
        <f t="shared" si="75"/>
        <v>71.98</v>
      </c>
    </row>
    <row r="408" spans="1:19" ht="45" customHeight="1" x14ac:dyDescent="0.3">
      <c r="A408" s="3526" t="s">
        <v>20</v>
      </c>
      <c r="B408" s="3526" t="s">
        <v>1127</v>
      </c>
      <c r="C408" s="3526" t="s">
        <v>35</v>
      </c>
      <c r="D408" s="3526" t="s">
        <v>1128</v>
      </c>
      <c r="E408" s="3526" t="s">
        <v>1129</v>
      </c>
      <c r="F408" s="3527">
        <f t="shared" si="72"/>
        <v>10</v>
      </c>
      <c r="G408" s="3526" t="s">
        <v>33</v>
      </c>
      <c r="H408" s="3528">
        <v>12.73</v>
      </c>
      <c r="I408" s="3529">
        <v>12.73</v>
      </c>
      <c r="J408" s="3530">
        <v>0.2223</v>
      </c>
      <c r="K408" s="3531">
        <f t="shared" si="73"/>
        <v>15.559879</v>
      </c>
      <c r="L408" s="3532">
        <f t="shared" si="74"/>
        <v>155.6</v>
      </c>
      <c r="M408" s="3526" t="s">
        <v>18</v>
      </c>
      <c r="N408" s="3526" t="s">
        <v>17</v>
      </c>
      <c r="O408" s="3526" t="s">
        <v>26</v>
      </c>
      <c r="P408" s="3533">
        <v>10</v>
      </c>
      <c r="Q408" s="3534">
        <f t="shared" si="75"/>
        <v>155.6</v>
      </c>
    </row>
    <row r="409" spans="1:19" ht="45" customHeight="1" x14ac:dyDescent="0.3">
      <c r="A409" s="3535" t="s">
        <v>20</v>
      </c>
      <c r="B409" s="3535" t="s">
        <v>1130</v>
      </c>
      <c r="C409" s="3535" t="s">
        <v>35</v>
      </c>
      <c r="D409" s="3535" t="s">
        <v>1131</v>
      </c>
      <c r="E409" s="3535" t="s">
        <v>1132</v>
      </c>
      <c r="F409" s="3536">
        <f t="shared" si="72"/>
        <v>8</v>
      </c>
      <c r="G409" s="3535" t="s">
        <v>33</v>
      </c>
      <c r="H409" s="3537">
        <v>158.32</v>
      </c>
      <c r="I409" s="3538">
        <v>158.32</v>
      </c>
      <c r="J409" s="3539">
        <v>0.2223</v>
      </c>
      <c r="K409" s="3540">
        <f t="shared" si="73"/>
        <v>193.51453599999999</v>
      </c>
      <c r="L409" s="3541">
        <f t="shared" si="74"/>
        <v>1548.08</v>
      </c>
      <c r="M409" s="3535" t="s">
        <v>18</v>
      </c>
      <c r="N409" s="3535" t="s">
        <v>17</v>
      </c>
      <c r="O409" s="3535" t="s">
        <v>26</v>
      </c>
      <c r="P409" s="3542">
        <v>8</v>
      </c>
      <c r="Q409" s="3543">
        <f t="shared" si="75"/>
        <v>1548.08</v>
      </c>
    </row>
    <row r="410" spans="1:19" ht="45" customHeight="1" x14ac:dyDescent="0.3">
      <c r="A410" s="3544" t="s">
        <v>20</v>
      </c>
      <c r="B410" s="3544" t="s">
        <v>1133</v>
      </c>
      <c r="C410" s="3544" t="s">
        <v>35</v>
      </c>
      <c r="D410" s="3544" t="s">
        <v>1134</v>
      </c>
      <c r="E410" s="3544" t="s">
        <v>1135</v>
      </c>
      <c r="F410" s="3545">
        <f t="shared" si="72"/>
        <v>11</v>
      </c>
      <c r="G410" s="3544" t="s">
        <v>33</v>
      </c>
      <c r="H410" s="3546">
        <v>288.63</v>
      </c>
      <c r="I410" s="3547">
        <v>288.63</v>
      </c>
      <c r="J410" s="3548">
        <v>0.2223</v>
      </c>
      <c r="K410" s="3549">
        <f t="shared" si="73"/>
        <v>352.79244899999998</v>
      </c>
      <c r="L410" s="3550">
        <f t="shared" si="74"/>
        <v>3880.69</v>
      </c>
      <c r="M410" s="3544" t="s">
        <v>18</v>
      </c>
      <c r="N410" s="3544" t="s">
        <v>17</v>
      </c>
      <c r="O410" s="3544" t="s">
        <v>26</v>
      </c>
      <c r="P410" s="3551">
        <v>11</v>
      </c>
      <c r="Q410" s="3552">
        <f t="shared" si="75"/>
        <v>3880.69</v>
      </c>
    </row>
    <row r="411" spans="1:19" ht="45" customHeight="1" x14ac:dyDescent="0.3">
      <c r="A411" s="3553" t="s">
        <v>20</v>
      </c>
      <c r="B411" s="3553" t="s">
        <v>1136</v>
      </c>
      <c r="C411" s="3553" t="s">
        <v>35</v>
      </c>
      <c r="D411" s="3553" t="s">
        <v>1137</v>
      </c>
      <c r="E411" s="3553" t="s">
        <v>1138</v>
      </c>
      <c r="F411" s="3554">
        <f t="shared" si="72"/>
        <v>81</v>
      </c>
      <c r="G411" s="3553" t="s">
        <v>33</v>
      </c>
      <c r="H411" s="3555">
        <v>316.11</v>
      </c>
      <c r="I411" s="3556">
        <v>316.11</v>
      </c>
      <c r="J411" s="3557">
        <v>0.2223</v>
      </c>
      <c r="K411" s="3558">
        <f t="shared" si="73"/>
        <v>386.38125300000002</v>
      </c>
      <c r="L411" s="3559">
        <f t="shared" si="74"/>
        <v>31296.78</v>
      </c>
      <c r="M411" s="3553" t="s">
        <v>18</v>
      </c>
      <c r="N411" s="3553" t="s">
        <v>17</v>
      </c>
      <c r="O411" s="3553" t="s">
        <v>26</v>
      </c>
      <c r="P411" s="3560">
        <v>81</v>
      </c>
      <c r="Q411" s="3561">
        <f t="shared" si="75"/>
        <v>31296.78</v>
      </c>
    </row>
    <row r="412" spans="1:19" ht="45" customHeight="1" x14ac:dyDescent="0.3">
      <c r="A412" s="3562" t="s">
        <v>20</v>
      </c>
      <c r="B412" s="3562" t="s">
        <v>1139</v>
      </c>
      <c r="C412" s="3562" t="s">
        <v>35</v>
      </c>
      <c r="D412" s="3562" t="s">
        <v>1140</v>
      </c>
      <c r="E412" s="3562" t="s">
        <v>1141</v>
      </c>
      <c r="F412" s="3563">
        <f t="shared" si="72"/>
        <v>9</v>
      </c>
      <c r="G412" s="3562" t="s">
        <v>33</v>
      </c>
      <c r="H412" s="3564">
        <v>342.09</v>
      </c>
      <c r="I412" s="3565">
        <v>342.09</v>
      </c>
      <c r="J412" s="3566">
        <v>0.2223</v>
      </c>
      <c r="K412" s="3567">
        <f t="shared" si="73"/>
        <v>418.13660699999997</v>
      </c>
      <c r="L412" s="3568">
        <f t="shared" si="74"/>
        <v>3763.26</v>
      </c>
      <c r="M412" s="3562" t="s">
        <v>18</v>
      </c>
      <c r="N412" s="3562" t="s">
        <v>17</v>
      </c>
      <c r="O412" s="3562" t="s">
        <v>26</v>
      </c>
      <c r="P412" s="3569">
        <v>9</v>
      </c>
      <c r="Q412" s="3570">
        <f t="shared" si="75"/>
        <v>3763.2599999999998</v>
      </c>
    </row>
    <row r="413" spans="1:19" ht="45" customHeight="1" x14ac:dyDescent="0.3">
      <c r="A413" s="3571" t="s">
        <v>20</v>
      </c>
      <c r="B413" s="3571" t="s">
        <v>1142</v>
      </c>
      <c r="C413" s="3571" t="s">
        <v>35</v>
      </c>
      <c r="D413" s="3571" t="s">
        <v>1143</v>
      </c>
      <c r="E413" s="3571" t="s">
        <v>1144</v>
      </c>
      <c r="F413" s="3572">
        <f t="shared" si="72"/>
        <v>4</v>
      </c>
      <c r="G413" s="3571" t="s">
        <v>33</v>
      </c>
      <c r="H413" s="3573">
        <v>53.06</v>
      </c>
      <c r="I413" s="3574">
        <v>53.06</v>
      </c>
      <c r="J413" s="3575">
        <v>0.2223</v>
      </c>
      <c r="K413" s="3576">
        <f t="shared" si="73"/>
        <v>64.855238</v>
      </c>
      <c r="L413" s="3577">
        <f t="shared" si="74"/>
        <v>259.44</v>
      </c>
      <c r="M413" s="3571" t="s">
        <v>18</v>
      </c>
      <c r="N413" s="3571" t="s">
        <v>17</v>
      </c>
      <c r="O413" s="3571" t="s">
        <v>26</v>
      </c>
      <c r="P413" s="3578">
        <v>4</v>
      </c>
      <c r="Q413" s="3579">
        <f t="shared" si="75"/>
        <v>259.44</v>
      </c>
    </row>
    <row r="414" spans="1:19" ht="45" customHeight="1" x14ac:dyDescent="0.3">
      <c r="A414" s="3580" t="s">
        <v>20</v>
      </c>
      <c r="B414" s="3580" t="s">
        <v>1145</v>
      </c>
      <c r="C414" s="3580" t="s">
        <v>35</v>
      </c>
      <c r="D414" s="3580" t="s">
        <v>1146</v>
      </c>
      <c r="E414" s="3580" t="s">
        <v>1147</v>
      </c>
      <c r="F414" s="3581">
        <f t="shared" si="72"/>
        <v>1</v>
      </c>
      <c r="G414" s="3580" t="s">
        <v>33</v>
      </c>
      <c r="H414" s="3582">
        <v>102.45</v>
      </c>
      <c r="I414" s="3583">
        <v>102.45</v>
      </c>
      <c r="J414" s="3584">
        <v>0.2223</v>
      </c>
      <c r="K414" s="3585">
        <f t="shared" si="73"/>
        <v>125.22463500000001</v>
      </c>
      <c r="L414" s="3586">
        <f t="shared" si="74"/>
        <v>125.22</v>
      </c>
      <c r="M414" s="3580" t="s">
        <v>18</v>
      </c>
      <c r="N414" s="3580" t="s">
        <v>17</v>
      </c>
      <c r="O414" s="3580" t="s">
        <v>26</v>
      </c>
      <c r="P414" s="3587">
        <v>1</v>
      </c>
      <c r="Q414" s="3588">
        <f t="shared" si="75"/>
        <v>125.22</v>
      </c>
    </row>
    <row r="415" spans="1:19" ht="45" customHeight="1" x14ac:dyDescent="0.3">
      <c r="A415" s="3589" t="s">
        <v>20</v>
      </c>
      <c r="B415" s="3589" t="s">
        <v>1148</v>
      </c>
      <c r="C415" s="3589" t="s">
        <v>35</v>
      </c>
      <c r="D415" s="3589" t="s">
        <v>1149</v>
      </c>
      <c r="E415" s="3589" t="s">
        <v>1150</v>
      </c>
      <c r="F415" s="3590">
        <f t="shared" si="72"/>
        <v>8</v>
      </c>
      <c r="G415" s="3589" t="s">
        <v>33</v>
      </c>
      <c r="H415" s="3591">
        <v>117.86</v>
      </c>
      <c r="I415" s="3592">
        <v>117.86</v>
      </c>
      <c r="J415" s="3593">
        <v>0.2223</v>
      </c>
      <c r="K415" s="3594">
        <f t="shared" si="73"/>
        <v>144.06027800000001</v>
      </c>
      <c r="L415" s="3595">
        <f t="shared" si="74"/>
        <v>1152.48</v>
      </c>
      <c r="M415" s="3589" t="s">
        <v>18</v>
      </c>
      <c r="N415" s="3589" t="s">
        <v>17</v>
      </c>
      <c r="O415" s="3589" t="s">
        <v>26</v>
      </c>
      <c r="P415" s="3596">
        <v>8</v>
      </c>
      <c r="Q415" s="3597">
        <f t="shared" si="75"/>
        <v>1152.48</v>
      </c>
    </row>
    <row r="416" spans="1:19" ht="45" customHeight="1" x14ac:dyDescent="0.3">
      <c r="A416" s="3598" t="s">
        <v>16</v>
      </c>
      <c r="B416" s="3598" t="s">
        <v>1151</v>
      </c>
      <c r="C416" s="3598" t="s">
        <v>18</v>
      </c>
      <c r="D416" s="3598" t="s">
        <v>18</v>
      </c>
      <c r="E416" s="3598" t="s">
        <v>1152</v>
      </c>
      <c r="F416" s="3598" t="s">
        <v>18</v>
      </c>
      <c r="G416" s="3598" t="s">
        <v>18</v>
      </c>
      <c r="H416" s="3598" t="s">
        <v>18</v>
      </c>
      <c r="I416" s="3598" t="s">
        <v>18</v>
      </c>
      <c r="J416" s="3598" t="s">
        <v>18</v>
      </c>
      <c r="K416" s="3598" t="s">
        <v>18</v>
      </c>
      <c r="L416" s="3599">
        <f>ROUND(L417,2)+ROUND(L418,2)+ROUND(L419,2)+ROUND(L420,2)+ROUND(L421,2)+ROUND(L422,2)+ROUND(L423,2)+ROUND(L424,2)+ROUND(L425,2)</f>
        <v>14322.25</v>
      </c>
      <c r="M416" s="3598" t="s">
        <v>18</v>
      </c>
      <c r="N416" s="3598" t="s">
        <v>18</v>
      </c>
      <c r="O416" s="3598" t="s">
        <v>18</v>
      </c>
      <c r="P416" s="3598" t="s">
        <v>18</v>
      </c>
      <c r="Q416" s="3598" t="s">
        <v>18</v>
      </c>
      <c r="R416" s="19" t="s">
        <v>18</v>
      </c>
      <c r="S416" s="19" t="s">
        <v>18</v>
      </c>
    </row>
    <row r="417" spans="1:19" ht="45" customHeight="1" x14ac:dyDescent="0.3">
      <c r="A417" s="3600" t="s">
        <v>20</v>
      </c>
      <c r="B417" s="3600" t="s">
        <v>1153</v>
      </c>
      <c r="C417" s="3600" t="s">
        <v>22</v>
      </c>
      <c r="D417" s="3600" t="s">
        <v>1154</v>
      </c>
      <c r="E417" s="3600" t="s">
        <v>1155</v>
      </c>
      <c r="F417" s="3601">
        <f t="shared" ref="F417:F425" si="76">P417</f>
        <v>22.6</v>
      </c>
      <c r="G417" s="3600" t="s">
        <v>41</v>
      </c>
      <c r="H417" s="3602">
        <v>5.05</v>
      </c>
      <c r="I417" s="3603">
        <v>5.05</v>
      </c>
      <c r="J417" s="3604">
        <v>0.2223</v>
      </c>
      <c r="K417" s="3605">
        <f t="shared" ref="K417:K425" si="77">ROUND(I417,2)+(ROUND(I417,2)*J417)</f>
        <v>6.1726149999999995</v>
      </c>
      <c r="L417" s="3606">
        <f t="shared" ref="L417:L425" si="78">ROUND(Q417,2)</f>
        <v>139.44</v>
      </c>
      <c r="M417" s="3600" t="s">
        <v>18</v>
      </c>
      <c r="N417" s="3600" t="s">
        <v>17</v>
      </c>
      <c r="O417" s="3600" t="s">
        <v>26</v>
      </c>
      <c r="P417" s="3607">
        <v>22.6</v>
      </c>
      <c r="Q417" s="3608">
        <f t="shared" ref="Q417:Q425" si="79">ROUND(K417,2)*P417</f>
        <v>139.44200000000001</v>
      </c>
    </row>
    <row r="418" spans="1:19" ht="45" customHeight="1" x14ac:dyDescent="0.3">
      <c r="A418" s="3609" t="s">
        <v>20</v>
      </c>
      <c r="B418" s="3609" t="s">
        <v>1156</v>
      </c>
      <c r="C418" s="3609" t="s">
        <v>22</v>
      </c>
      <c r="D418" s="3609" t="s">
        <v>1157</v>
      </c>
      <c r="E418" s="3609" t="s">
        <v>1158</v>
      </c>
      <c r="F418" s="3610">
        <f t="shared" si="76"/>
        <v>132.4</v>
      </c>
      <c r="G418" s="3609" t="s">
        <v>41</v>
      </c>
      <c r="H418" s="3611">
        <v>7.43</v>
      </c>
      <c r="I418" s="3612">
        <v>7.43</v>
      </c>
      <c r="J418" s="3613">
        <v>0.2223</v>
      </c>
      <c r="K418" s="3614">
        <f t="shared" si="77"/>
        <v>9.081688999999999</v>
      </c>
      <c r="L418" s="3615">
        <f t="shared" si="78"/>
        <v>1202.19</v>
      </c>
      <c r="M418" s="3609" t="s">
        <v>18</v>
      </c>
      <c r="N418" s="3609" t="s">
        <v>17</v>
      </c>
      <c r="O418" s="3609" t="s">
        <v>26</v>
      </c>
      <c r="P418" s="3616">
        <v>132.4</v>
      </c>
      <c r="Q418" s="3617">
        <f t="shared" si="79"/>
        <v>1202.192</v>
      </c>
    </row>
    <row r="419" spans="1:19" ht="45" customHeight="1" x14ac:dyDescent="0.3">
      <c r="A419" s="3618" t="s">
        <v>20</v>
      </c>
      <c r="B419" s="3618" t="s">
        <v>1159</v>
      </c>
      <c r="C419" s="3618" t="s">
        <v>22</v>
      </c>
      <c r="D419" s="3618" t="s">
        <v>1160</v>
      </c>
      <c r="E419" s="3618" t="s">
        <v>1161</v>
      </c>
      <c r="F419" s="3619">
        <f t="shared" si="76"/>
        <v>16.899999999999999</v>
      </c>
      <c r="G419" s="3618" t="s">
        <v>41</v>
      </c>
      <c r="H419" s="3620">
        <v>25.98</v>
      </c>
      <c r="I419" s="3621">
        <v>25.98</v>
      </c>
      <c r="J419" s="3622">
        <v>0.2223</v>
      </c>
      <c r="K419" s="3623">
        <f t="shared" si="77"/>
        <v>31.755354000000001</v>
      </c>
      <c r="L419" s="3624">
        <f t="shared" si="78"/>
        <v>536.74</v>
      </c>
      <c r="M419" s="3618" t="s">
        <v>18</v>
      </c>
      <c r="N419" s="3618" t="s">
        <v>17</v>
      </c>
      <c r="O419" s="3618" t="s">
        <v>26</v>
      </c>
      <c r="P419" s="3625">
        <v>16.899999999999999</v>
      </c>
      <c r="Q419" s="3626">
        <f t="shared" si="79"/>
        <v>536.74400000000003</v>
      </c>
    </row>
    <row r="420" spans="1:19" ht="45" customHeight="1" x14ac:dyDescent="0.3">
      <c r="A420" s="3627" t="s">
        <v>20</v>
      </c>
      <c r="B420" s="3627" t="s">
        <v>1162</v>
      </c>
      <c r="C420" s="3627" t="s">
        <v>22</v>
      </c>
      <c r="D420" s="3627" t="s">
        <v>1163</v>
      </c>
      <c r="E420" s="3627" t="s">
        <v>1164</v>
      </c>
      <c r="F420" s="3628">
        <f t="shared" si="76"/>
        <v>154.9</v>
      </c>
      <c r="G420" s="3627" t="s">
        <v>41</v>
      </c>
      <c r="H420" s="3629">
        <v>42.45</v>
      </c>
      <c r="I420" s="3630">
        <v>42.45</v>
      </c>
      <c r="J420" s="3631">
        <v>0.2223</v>
      </c>
      <c r="K420" s="3632">
        <f t="shared" si="77"/>
        <v>51.886635000000005</v>
      </c>
      <c r="L420" s="3633">
        <f t="shared" si="78"/>
        <v>8037.76</v>
      </c>
      <c r="M420" s="3627" t="s">
        <v>18</v>
      </c>
      <c r="N420" s="3627" t="s">
        <v>17</v>
      </c>
      <c r="O420" s="3627" t="s">
        <v>26</v>
      </c>
      <c r="P420" s="3634">
        <v>154.9</v>
      </c>
      <c r="Q420" s="3635">
        <f t="shared" si="79"/>
        <v>8037.7610000000004</v>
      </c>
    </row>
    <row r="421" spans="1:19" ht="45" customHeight="1" x14ac:dyDescent="0.3">
      <c r="A421" s="3636" t="s">
        <v>20</v>
      </c>
      <c r="B421" s="3636" t="s">
        <v>1165</v>
      </c>
      <c r="C421" s="3636" t="s">
        <v>22</v>
      </c>
      <c r="D421" s="3636" t="s">
        <v>1166</v>
      </c>
      <c r="E421" s="3636" t="s">
        <v>1167</v>
      </c>
      <c r="F421" s="3637">
        <f t="shared" si="76"/>
        <v>138</v>
      </c>
      <c r="G421" s="3636" t="s">
        <v>33</v>
      </c>
      <c r="H421" s="3638">
        <v>10.94</v>
      </c>
      <c r="I421" s="3639">
        <v>10.94</v>
      </c>
      <c r="J421" s="3640">
        <v>0.2223</v>
      </c>
      <c r="K421" s="3641">
        <f t="shared" si="77"/>
        <v>13.371962</v>
      </c>
      <c r="L421" s="3642">
        <f t="shared" si="78"/>
        <v>1845.06</v>
      </c>
      <c r="M421" s="3636" t="s">
        <v>18</v>
      </c>
      <c r="N421" s="3636" t="s">
        <v>17</v>
      </c>
      <c r="O421" s="3636" t="s">
        <v>26</v>
      </c>
      <c r="P421" s="3643">
        <v>138</v>
      </c>
      <c r="Q421" s="3644">
        <f t="shared" si="79"/>
        <v>1845.06</v>
      </c>
    </row>
    <row r="422" spans="1:19" ht="45" customHeight="1" x14ac:dyDescent="0.3">
      <c r="A422" s="3645" t="s">
        <v>20</v>
      </c>
      <c r="B422" s="3645" t="s">
        <v>1168</v>
      </c>
      <c r="C422" s="3645" t="s">
        <v>22</v>
      </c>
      <c r="D422" s="3645" t="s">
        <v>1169</v>
      </c>
      <c r="E422" s="3645" t="s">
        <v>1170</v>
      </c>
      <c r="F422" s="3646">
        <f t="shared" si="76"/>
        <v>63.9</v>
      </c>
      <c r="G422" s="3645" t="s">
        <v>41</v>
      </c>
      <c r="H422" s="3647">
        <v>24.79</v>
      </c>
      <c r="I422" s="3648">
        <v>24.79</v>
      </c>
      <c r="J422" s="3649">
        <v>0.2223</v>
      </c>
      <c r="K422" s="3650">
        <f t="shared" si="77"/>
        <v>30.300816999999999</v>
      </c>
      <c r="L422" s="3651">
        <f t="shared" si="78"/>
        <v>1936.17</v>
      </c>
      <c r="M422" s="3645" t="s">
        <v>18</v>
      </c>
      <c r="N422" s="3645" t="s">
        <v>17</v>
      </c>
      <c r="O422" s="3645" t="s">
        <v>26</v>
      </c>
      <c r="P422" s="3652">
        <v>63.9</v>
      </c>
      <c r="Q422" s="3653">
        <f t="shared" si="79"/>
        <v>1936.17</v>
      </c>
    </row>
    <row r="423" spans="1:19" ht="45" customHeight="1" x14ac:dyDescent="0.3">
      <c r="A423" s="3654" t="s">
        <v>20</v>
      </c>
      <c r="B423" s="3654" t="s">
        <v>1171</v>
      </c>
      <c r="C423" s="3654" t="s">
        <v>22</v>
      </c>
      <c r="D423" s="3654" t="s">
        <v>1172</v>
      </c>
      <c r="E423" s="3654" t="s">
        <v>1173</v>
      </c>
      <c r="F423" s="3655">
        <f t="shared" si="76"/>
        <v>12</v>
      </c>
      <c r="G423" s="3654" t="s">
        <v>33</v>
      </c>
      <c r="H423" s="3656">
        <v>16.920000000000002</v>
      </c>
      <c r="I423" s="3657">
        <v>16.920000000000002</v>
      </c>
      <c r="J423" s="3658">
        <v>0.2223</v>
      </c>
      <c r="K423" s="3659">
        <f t="shared" si="77"/>
        <v>20.681316000000002</v>
      </c>
      <c r="L423" s="3660">
        <f t="shared" si="78"/>
        <v>248.16</v>
      </c>
      <c r="M423" s="3654" t="s">
        <v>18</v>
      </c>
      <c r="N423" s="3654" t="s">
        <v>17</v>
      </c>
      <c r="O423" s="3654" t="s">
        <v>26</v>
      </c>
      <c r="P423" s="3661">
        <v>12</v>
      </c>
      <c r="Q423" s="3662">
        <f t="shared" si="79"/>
        <v>248.16</v>
      </c>
    </row>
    <row r="424" spans="1:19" ht="45" customHeight="1" x14ac:dyDescent="0.3">
      <c r="A424" s="3663" t="s">
        <v>20</v>
      </c>
      <c r="B424" s="3663" t="s">
        <v>1174</v>
      </c>
      <c r="C424" s="3663" t="s">
        <v>22</v>
      </c>
      <c r="D424" s="3663" t="s">
        <v>1175</v>
      </c>
      <c r="E424" s="3663" t="s">
        <v>1176</v>
      </c>
      <c r="F424" s="3664">
        <f t="shared" si="76"/>
        <v>14</v>
      </c>
      <c r="G424" s="3663" t="s">
        <v>33</v>
      </c>
      <c r="H424" s="3665">
        <v>16.87</v>
      </c>
      <c r="I424" s="3666">
        <v>16.87</v>
      </c>
      <c r="J424" s="3667">
        <v>0.2223</v>
      </c>
      <c r="K424" s="3668">
        <f t="shared" si="77"/>
        <v>20.620201000000002</v>
      </c>
      <c r="L424" s="3669">
        <f t="shared" si="78"/>
        <v>288.68</v>
      </c>
      <c r="M424" s="3663" t="s">
        <v>18</v>
      </c>
      <c r="N424" s="3663" t="s">
        <v>17</v>
      </c>
      <c r="O424" s="3663" t="s">
        <v>26</v>
      </c>
      <c r="P424" s="3670">
        <v>14</v>
      </c>
      <c r="Q424" s="3671">
        <f t="shared" si="79"/>
        <v>288.68</v>
      </c>
    </row>
    <row r="425" spans="1:19" ht="45" customHeight="1" x14ac:dyDescent="0.3">
      <c r="A425" s="3672" t="s">
        <v>20</v>
      </c>
      <c r="B425" s="3672" t="s">
        <v>1177</v>
      </c>
      <c r="C425" s="3672" t="s">
        <v>22</v>
      </c>
      <c r="D425" s="3672" t="s">
        <v>1178</v>
      </c>
      <c r="E425" s="3672" t="s">
        <v>1179</v>
      </c>
      <c r="F425" s="3673">
        <f t="shared" si="76"/>
        <v>3</v>
      </c>
      <c r="G425" s="3672" t="s">
        <v>33</v>
      </c>
      <c r="H425" s="3674">
        <v>24.01</v>
      </c>
      <c r="I425" s="3675">
        <v>24.01</v>
      </c>
      <c r="J425" s="3676">
        <v>0.2223</v>
      </c>
      <c r="K425" s="3677">
        <f t="shared" si="77"/>
        <v>29.347423000000003</v>
      </c>
      <c r="L425" s="3678">
        <f t="shared" si="78"/>
        <v>88.05</v>
      </c>
      <c r="M425" s="3672" t="s">
        <v>18</v>
      </c>
      <c r="N425" s="3672" t="s">
        <v>17</v>
      </c>
      <c r="O425" s="3672" t="s">
        <v>26</v>
      </c>
      <c r="P425" s="3679">
        <v>3</v>
      </c>
      <c r="Q425" s="3680">
        <f t="shared" si="79"/>
        <v>88.050000000000011</v>
      </c>
    </row>
    <row r="426" spans="1:19" ht="45" customHeight="1" x14ac:dyDescent="0.3">
      <c r="A426" s="3681" t="s">
        <v>16</v>
      </c>
      <c r="B426" s="3681" t="s">
        <v>1180</v>
      </c>
      <c r="C426" s="3681" t="s">
        <v>18</v>
      </c>
      <c r="D426" s="3681" t="s">
        <v>18</v>
      </c>
      <c r="E426" s="3681" t="s">
        <v>1181</v>
      </c>
      <c r="F426" s="3681" t="s">
        <v>18</v>
      </c>
      <c r="G426" s="3681" t="s">
        <v>18</v>
      </c>
      <c r="H426" s="3681" t="s">
        <v>18</v>
      </c>
      <c r="I426" s="3681" t="s">
        <v>18</v>
      </c>
      <c r="J426" s="3681" t="s">
        <v>18</v>
      </c>
      <c r="K426" s="3681" t="s">
        <v>18</v>
      </c>
      <c r="L426" s="3682">
        <f>ROUND(L427,2)+ROUND(L428,2)+ROUND(L429,2)+ROUND(L430,2)+ROUND(L431,2)+ROUND(L432,2)+ROUND(L433,2)+ROUND(L434,2)+ROUND(L435,2)+ROUND(L436,2)+ROUND(L437,2)+ROUND(L438,2)+ROUND(L439,2)+ROUND(L440,2)+ROUND(L441,2)+ROUND(L442,2)+ROUND(L443,2)+ROUND(L444,2)+ROUND(L445,2)+ROUND(L446,2)</f>
        <v>46114.05</v>
      </c>
      <c r="M426" s="3681" t="s">
        <v>18</v>
      </c>
      <c r="N426" s="3681" t="s">
        <v>18</v>
      </c>
      <c r="O426" s="3681" t="s">
        <v>18</v>
      </c>
      <c r="P426" s="3681" t="s">
        <v>18</v>
      </c>
      <c r="Q426" s="3681" t="s">
        <v>18</v>
      </c>
      <c r="R426" s="20" t="s">
        <v>18</v>
      </c>
      <c r="S426" s="20" t="s">
        <v>18</v>
      </c>
    </row>
    <row r="427" spans="1:19" ht="45" customHeight="1" x14ac:dyDescent="0.3">
      <c r="A427" s="3683" t="s">
        <v>20</v>
      </c>
      <c r="B427" s="3683" t="s">
        <v>1182</v>
      </c>
      <c r="C427" s="3683" t="s">
        <v>22</v>
      </c>
      <c r="D427" s="3683" t="s">
        <v>1183</v>
      </c>
      <c r="E427" s="3683" t="s">
        <v>1184</v>
      </c>
      <c r="F427" s="3684">
        <f t="shared" ref="F427:F446" si="80">P427</f>
        <v>3</v>
      </c>
      <c r="G427" s="3683" t="s">
        <v>33</v>
      </c>
      <c r="H427" s="3685">
        <v>1967.3</v>
      </c>
      <c r="I427" s="3686">
        <v>1967.3</v>
      </c>
      <c r="J427" s="3687">
        <v>0.2223</v>
      </c>
      <c r="K427" s="3688">
        <f t="shared" ref="K427:K446" si="81">ROUND(I427,2)+(ROUND(I427,2)*J427)</f>
        <v>2404.6307900000002</v>
      </c>
      <c r="L427" s="3689">
        <f t="shared" ref="L427:L446" si="82">ROUND(Q427,2)</f>
        <v>7213.89</v>
      </c>
      <c r="M427" s="3683" t="s">
        <v>18</v>
      </c>
      <c r="N427" s="3683" t="s">
        <v>17</v>
      </c>
      <c r="O427" s="3683" t="s">
        <v>26</v>
      </c>
      <c r="P427" s="3690">
        <v>3</v>
      </c>
      <c r="Q427" s="3691">
        <f t="shared" ref="Q427:Q446" si="83">ROUND(K427,2)*P427</f>
        <v>7213.89</v>
      </c>
    </row>
    <row r="428" spans="1:19" ht="45" customHeight="1" x14ac:dyDescent="0.3">
      <c r="A428" s="3692" t="s">
        <v>20</v>
      </c>
      <c r="B428" s="3692" t="s">
        <v>1185</v>
      </c>
      <c r="C428" s="3692" t="s">
        <v>35</v>
      </c>
      <c r="D428" s="3692" t="s">
        <v>1186</v>
      </c>
      <c r="E428" s="3692" t="s">
        <v>1187</v>
      </c>
      <c r="F428" s="3693">
        <f t="shared" si="80"/>
        <v>1</v>
      </c>
      <c r="G428" s="3692" t="s">
        <v>33</v>
      </c>
      <c r="H428" s="3694">
        <v>2866.7</v>
      </c>
      <c r="I428" s="3695">
        <v>2866.7</v>
      </c>
      <c r="J428" s="3696">
        <v>0.2223</v>
      </c>
      <c r="K428" s="3697">
        <f t="shared" si="81"/>
        <v>3503.9674099999997</v>
      </c>
      <c r="L428" s="3698">
        <f t="shared" si="82"/>
        <v>3503.97</v>
      </c>
      <c r="M428" s="3692" t="s">
        <v>18</v>
      </c>
      <c r="N428" s="3692" t="s">
        <v>17</v>
      </c>
      <c r="O428" s="3692" t="s">
        <v>26</v>
      </c>
      <c r="P428" s="3699">
        <v>1</v>
      </c>
      <c r="Q428" s="3700">
        <f t="shared" si="83"/>
        <v>3503.97</v>
      </c>
    </row>
    <row r="429" spans="1:19" ht="45" customHeight="1" x14ac:dyDescent="0.3">
      <c r="A429" s="3701" t="s">
        <v>20</v>
      </c>
      <c r="B429" s="3701" t="s">
        <v>1188</v>
      </c>
      <c r="C429" s="3701" t="s">
        <v>35</v>
      </c>
      <c r="D429" s="3701" t="s">
        <v>1189</v>
      </c>
      <c r="E429" s="3701" t="s">
        <v>1190</v>
      </c>
      <c r="F429" s="3702">
        <f t="shared" si="80"/>
        <v>19</v>
      </c>
      <c r="G429" s="3701" t="s">
        <v>33</v>
      </c>
      <c r="H429" s="3703">
        <v>52.26</v>
      </c>
      <c r="I429" s="3704">
        <v>52.26</v>
      </c>
      <c r="J429" s="3705">
        <v>0.2223</v>
      </c>
      <c r="K429" s="3706">
        <f t="shared" si="81"/>
        <v>63.877397999999999</v>
      </c>
      <c r="L429" s="3707">
        <f t="shared" si="82"/>
        <v>1213.72</v>
      </c>
      <c r="M429" s="3701" t="s">
        <v>18</v>
      </c>
      <c r="N429" s="3701" t="s">
        <v>17</v>
      </c>
      <c r="O429" s="3701" t="s">
        <v>26</v>
      </c>
      <c r="P429" s="3708">
        <v>19</v>
      </c>
      <c r="Q429" s="3709">
        <f t="shared" si="83"/>
        <v>1213.72</v>
      </c>
    </row>
    <row r="430" spans="1:19" ht="45" customHeight="1" x14ac:dyDescent="0.3">
      <c r="A430" s="3710" t="s">
        <v>20</v>
      </c>
      <c r="B430" s="3710" t="s">
        <v>1191</v>
      </c>
      <c r="C430" s="3710" t="s">
        <v>35</v>
      </c>
      <c r="D430" s="3710" t="s">
        <v>1192</v>
      </c>
      <c r="E430" s="3710" t="s">
        <v>1193</v>
      </c>
      <c r="F430" s="3711">
        <f t="shared" si="80"/>
        <v>3</v>
      </c>
      <c r="G430" s="3710" t="s">
        <v>33</v>
      </c>
      <c r="H430" s="3712">
        <v>27.84</v>
      </c>
      <c r="I430" s="3713">
        <v>27.84</v>
      </c>
      <c r="J430" s="3714">
        <v>0.2223</v>
      </c>
      <c r="K430" s="3715">
        <f t="shared" si="81"/>
        <v>34.028832000000001</v>
      </c>
      <c r="L430" s="3716">
        <f t="shared" si="82"/>
        <v>102.09</v>
      </c>
      <c r="M430" s="3710" t="s">
        <v>18</v>
      </c>
      <c r="N430" s="3710" t="s">
        <v>17</v>
      </c>
      <c r="O430" s="3710" t="s">
        <v>26</v>
      </c>
      <c r="P430" s="3717">
        <v>3</v>
      </c>
      <c r="Q430" s="3718">
        <f t="shared" si="83"/>
        <v>102.09</v>
      </c>
    </row>
    <row r="431" spans="1:19" ht="45" customHeight="1" x14ac:dyDescent="0.3">
      <c r="A431" s="3719" t="s">
        <v>20</v>
      </c>
      <c r="B431" s="3719" t="s">
        <v>1194</v>
      </c>
      <c r="C431" s="3719" t="s">
        <v>35</v>
      </c>
      <c r="D431" s="3719" t="s">
        <v>1195</v>
      </c>
      <c r="E431" s="3719" t="s">
        <v>1196</v>
      </c>
      <c r="F431" s="3720">
        <f t="shared" si="80"/>
        <v>2</v>
      </c>
      <c r="G431" s="3719" t="s">
        <v>33</v>
      </c>
      <c r="H431" s="3721">
        <v>192.68</v>
      </c>
      <c r="I431" s="3722">
        <v>192.68</v>
      </c>
      <c r="J431" s="3723">
        <v>0.2223</v>
      </c>
      <c r="K431" s="3724">
        <f t="shared" si="81"/>
        <v>235.512764</v>
      </c>
      <c r="L431" s="3725">
        <f t="shared" si="82"/>
        <v>471.02</v>
      </c>
      <c r="M431" s="3719" t="s">
        <v>18</v>
      </c>
      <c r="N431" s="3719" t="s">
        <v>17</v>
      </c>
      <c r="O431" s="3719" t="s">
        <v>26</v>
      </c>
      <c r="P431" s="3726">
        <v>2</v>
      </c>
      <c r="Q431" s="3727">
        <f t="shared" si="83"/>
        <v>471.02</v>
      </c>
    </row>
    <row r="432" spans="1:19" ht="45" customHeight="1" x14ac:dyDescent="0.3">
      <c r="A432" s="3728" t="s">
        <v>20</v>
      </c>
      <c r="B432" s="3728" t="s">
        <v>1197</v>
      </c>
      <c r="C432" s="3728" t="s">
        <v>22</v>
      </c>
      <c r="D432" s="3728" t="s">
        <v>1198</v>
      </c>
      <c r="E432" s="3728" t="s">
        <v>1199</v>
      </c>
      <c r="F432" s="3729">
        <f t="shared" si="80"/>
        <v>3</v>
      </c>
      <c r="G432" s="3728" t="s">
        <v>33</v>
      </c>
      <c r="H432" s="3730">
        <v>2501.1999999999998</v>
      </c>
      <c r="I432" s="3731">
        <v>2501.1999999999998</v>
      </c>
      <c r="J432" s="3732">
        <v>0.2223</v>
      </c>
      <c r="K432" s="3733">
        <f t="shared" si="81"/>
        <v>3057.2167599999998</v>
      </c>
      <c r="L432" s="3734">
        <f t="shared" si="82"/>
        <v>9171.66</v>
      </c>
      <c r="M432" s="3728" t="s">
        <v>18</v>
      </c>
      <c r="N432" s="3728" t="s">
        <v>17</v>
      </c>
      <c r="O432" s="3728" t="s">
        <v>26</v>
      </c>
      <c r="P432" s="3735">
        <v>3</v>
      </c>
      <c r="Q432" s="3736">
        <f t="shared" si="83"/>
        <v>9171.66</v>
      </c>
    </row>
    <row r="433" spans="1:19" ht="45" customHeight="1" x14ac:dyDescent="0.3">
      <c r="A433" s="3737" t="s">
        <v>20</v>
      </c>
      <c r="B433" s="3737" t="s">
        <v>1200</v>
      </c>
      <c r="C433" s="3737" t="s">
        <v>35</v>
      </c>
      <c r="D433" s="3737" t="s">
        <v>1201</v>
      </c>
      <c r="E433" s="3737" t="s">
        <v>1202</v>
      </c>
      <c r="F433" s="3738">
        <f t="shared" si="80"/>
        <v>4</v>
      </c>
      <c r="G433" s="3737" t="s">
        <v>33</v>
      </c>
      <c r="H433" s="3739">
        <v>33.86</v>
      </c>
      <c r="I433" s="3740">
        <v>33.86</v>
      </c>
      <c r="J433" s="3741">
        <v>0.2223</v>
      </c>
      <c r="K433" s="3742">
        <f t="shared" si="81"/>
        <v>41.387078000000002</v>
      </c>
      <c r="L433" s="3743">
        <f t="shared" si="82"/>
        <v>165.56</v>
      </c>
      <c r="M433" s="3737" t="s">
        <v>18</v>
      </c>
      <c r="N433" s="3737" t="s">
        <v>17</v>
      </c>
      <c r="O433" s="3737" t="s">
        <v>26</v>
      </c>
      <c r="P433" s="3744">
        <v>4</v>
      </c>
      <c r="Q433" s="3745">
        <f t="shared" si="83"/>
        <v>165.56</v>
      </c>
    </row>
    <row r="434" spans="1:19" ht="45" customHeight="1" x14ac:dyDescent="0.3">
      <c r="A434" s="3746" t="s">
        <v>20</v>
      </c>
      <c r="B434" s="3746" t="s">
        <v>1203</v>
      </c>
      <c r="C434" s="3746" t="s">
        <v>22</v>
      </c>
      <c r="D434" s="3746" t="s">
        <v>1068</v>
      </c>
      <c r="E434" s="3746" t="s">
        <v>1069</v>
      </c>
      <c r="F434" s="3747">
        <f t="shared" si="80"/>
        <v>4</v>
      </c>
      <c r="G434" s="3746" t="s">
        <v>33</v>
      </c>
      <c r="H434" s="3748">
        <v>162.13999999999999</v>
      </c>
      <c r="I434" s="3749">
        <v>162.13999999999999</v>
      </c>
      <c r="J434" s="3750">
        <v>0.2223</v>
      </c>
      <c r="K434" s="3751">
        <f t="shared" si="81"/>
        <v>198.18372199999999</v>
      </c>
      <c r="L434" s="3752">
        <f t="shared" si="82"/>
        <v>792.72</v>
      </c>
      <c r="M434" s="3746" t="s">
        <v>18</v>
      </c>
      <c r="N434" s="3746" t="s">
        <v>17</v>
      </c>
      <c r="O434" s="3746" t="s">
        <v>26</v>
      </c>
      <c r="P434" s="3753">
        <v>4</v>
      </c>
      <c r="Q434" s="3754">
        <f t="shared" si="83"/>
        <v>792.72</v>
      </c>
    </row>
    <row r="435" spans="1:19" ht="45" customHeight="1" x14ac:dyDescent="0.3">
      <c r="A435" s="3755" t="s">
        <v>20</v>
      </c>
      <c r="B435" s="3755" t="s">
        <v>1204</v>
      </c>
      <c r="C435" s="3755" t="s">
        <v>22</v>
      </c>
      <c r="D435" s="3755" t="s">
        <v>1074</v>
      </c>
      <c r="E435" s="3755" t="s">
        <v>1075</v>
      </c>
      <c r="F435" s="3756">
        <f t="shared" si="80"/>
        <v>27</v>
      </c>
      <c r="G435" s="3755" t="s">
        <v>33</v>
      </c>
      <c r="H435" s="3757">
        <v>19.52</v>
      </c>
      <c r="I435" s="3758">
        <v>19.52</v>
      </c>
      <c r="J435" s="3759">
        <v>0.2223</v>
      </c>
      <c r="K435" s="3760">
        <f t="shared" si="81"/>
        <v>23.859296000000001</v>
      </c>
      <c r="L435" s="3761">
        <f t="shared" si="82"/>
        <v>644.22</v>
      </c>
      <c r="M435" s="3755" t="s">
        <v>18</v>
      </c>
      <c r="N435" s="3755" t="s">
        <v>17</v>
      </c>
      <c r="O435" s="3755" t="s">
        <v>26</v>
      </c>
      <c r="P435" s="3762">
        <v>27</v>
      </c>
      <c r="Q435" s="3763">
        <f t="shared" si="83"/>
        <v>644.22</v>
      </c>
    </row>
    <row r="436" spans="1:19" ht="45" customHeight="1" x14ac:dyDescent="0.3">
      <c r="A436" s="3764" t="s">
        <v>20</v>
      </c>
      <c r="B436" s="3764" t="s">
        <v>1205</v>
      </c>
      <c r="C436" s="3764" t="s">
        <v>22</v>
      </c>
      <c r="D436" s="3764" t="s">
        <v>1206</v>
      </c>
      <c r="E436" s="3764" t="s">
        <v>1207</v>
      </c>
      <c r="F436" s="3765">
        <f t="shared" si="80"/>
        <v>19</v>
      </c>
      <c r="G436" s="3764" t="s">
        <v>33</v>
      </c>
      <c r="H436" s="3766">
        <v>42.05</v>
      </c>
      <c r="I436" s="3767">
        <v>42.05</v>
      </c>
      <c r="J436" s="3768">
        <v>0.2223</v>
      </c>
      <c r="K436" s="3769">
        <f t="shared" si="81"/>
        <v>51.397714999999998</v>
      </c>
      <c r="L436" s="3770">
        <f t="shared" si="82"/>
        <v>976.6</v>
      </c>
      <c r="M436" s="3764" t="s">
        <v>18</v>
      </c>
      <c r="N436" s="3764" t="s">
        <v>17</v>
      </c>
      <c r="O436" s="3764" t="s">
        <v>26</v>
      </c>
      <c r="P436" s="3771">
        <v>19</v>
      </c>
      <c r="Q436" s="3772">
        <f t="shared" si="83"/>
        <v>976.6</v>
      </c>
    </row>
    <row r="437" spans="1:19" ht="45" customHeight="1" x14ac:dyDescent="0.3">
      <c r="A437" s="3773" t="s">
        <v>20</v>
      </c>
      <c r="B437" s="3773" t="s">
        <v>1208</v>
      </c>
      <c r="C437" s="3773" t="s">
        <v>35</v>
      </c>
      <c r="D437" s="3773" t="s">
        <v>1209</v>
      </c>
      <c r="E437" s="3773" t="s">
        <v>1210</v>
      </c>
      <c r="F437" s="3774">
        <f t="shared" si="80"/>
        <v>8</v>
      </c>
      <c r="G437" s="3773" t="s">
        <v>33</v>
      </c>
      <c r="H437" s="3775">
        <v>24.47</v>
      </c>
      <c r="I437" s="3776">
        <v>24.47</v>
      </c>
      <c r="J437" s="3777">
        <v>0.2223</v>
      </c>
      <c r="K437" s="3778">
        <f t="shared" si="81"/>
        <v>29.909680999999999</v>
      </c>
      <c r="L437" s="3779">
        <f t="shared" si="82"/>
        <v>239.28</v>
      </c>
      <c r="M437" s="3773" t="s">
        <v>18</v>
      </c>
      <c r="N437" s="3773" t="s">
        <v>17</v>
      </c>
      <c r="O437" s="3773" t="s">
        <v>26</v>
      </c>
      <c r="P437" s="3780">
        <v>8</v>
      </c>
      <c r="Q437" s="3781">
        <f t="shared" si="83"/>
        <v>239.28</v>
      </c>
    </row>
    <row r="438" spans="1:19" ht="45" customHeight="1" x14ac:dyDescent="0.3">
      <c r="A438" s="3782" t="s">
        <v>20</v>
      </c>
      <c r="B438" s="3782" t="s">
        <v>1211</v>
      </c>
      <c r="C438" s="3782" t="s">
        <v>35</v>
      </c>
      <c r="D438" s="3782" t="s">
        <v>1212</v>
      </c>
      <c r="E438" s="3782" t="s">
        <v>1213</v>
      </c>
      <c r="F438" s="3783">
        <f t="shared" si="80"/>
        <v>10</v>
      </c>
      <c r="G438" s="3782" t="s">
        <v>33</v>
      </c>
      <c r="H438" s="3784">
        <v>16.670000000000002</v>
      </c>
      <c r="I438" s="3785">
        <v>16.670000000000002</v>
      </c>
      <c r="J438" s="3786">
        <v>0.2223</v>
      </c>
      <c r="K438" s="3787">
        <f t="shared" si="81"/>
        <v>20.375741000000001</v>
      </c>
      <c r="L438" s="3788">
        <f t="shared" si="82"/>
        <v>203.8</v>
      </c>
      <c r="M438" s="3782" t="s">
        <v>18</v>
      </c>
      <c r="N438" s="3782" t="s">
        <v>17</v>
      </c>
      <c r="O438" s="3782" t="s">
        <v>26</v>
      </c>
      <c r="P438" s="3789">
        <v>10</v>
      </c>
      <c r="Q438" s="3790">
        <f t="shared" si="83"/>
        <v>203.79999999999998</v>
      </c>
    </row>
    <row r="439" spans="1:19" ht="45" customHeight="1" x14ac:dyDescent="0.3">
      <c r="A439" s="3791" t="s">
        <v>20</v>
      </c>
      <c r="B439" s="3791" t="s">
        <v>1214</v>
      </c>
      <c r="C439" s="3791" t="s">
        <v>35</v>
      </c>
      <c r="D439" s="3791" t="s">
        <v>1215</v>
      </c>
      <c r="E439" s="3791" t="s">
        <v>1105</v>
      </c>
      <c r="F439" s="3792">
        <f t="shared" si="80"/>
        <v>51.65</v>
      </c>
      <c r="G439" s="3791" t="s">
        <v>41</v>
      </c>
      <c r="H439" s="3793">
        <v>145.16999999999999</v>
      </c>
      <c r="I439" s="3794">
        <v>145.16999999999999</v>
      </c>
      <c r="J439" s="3795">
        <v>0.2223</v>
      </c>
      <c r="K439" s="3796">
        <f t="shared" si="81"/>
        <v>177.44129099999998</v>
      </c>
      <c r="L439" s="3797">
        <f t="shared" si="82"/>
        <v>9164.7800000000007</v>
      </c>
      <c r="M439" s="3791" t="s">
        <v>18</v>
      </c>
      <c r="N439" s="3791" t="s">
        <v>17</v>
      </c>
      <c r="O439" s="3791" t="s">
        <v>26</v>
      </c>
      <c r="P439" s="3798">
        <v>51.65</v>
      </c>
      <c r="Q439" s="3799">
        <f t="shared" si="83"/>
        <v>9164.7759999999998</v>
      </c>
    </row>
    <row r="440" spans="1:19" ht="45" customHeight="1" x14ac:dyDescent="0.3">
      <c r="A440" s="3800" t="s">
        <v>20</v>
      </c>
      <c r="B440" s="3800" t="s">
        <v>1216</v>
      </c>
      <c r="C440" s="3800" t="s">
        <v>22</v>
      </c>
      <c r="D440" s="3800" t="s">
        <v>1217</v>
      </c>
      <c r="E440" s="3800" t="s">
        <v>1218</v>
      </c>
      <c r="F440" s="3801">
        <f t="shared" si="80"/>
        <v>15.2</v>
      </c>
      <c r="G440" s="3800" t="s">
        <v>41</v>
      </c>
      <c r="H440" s="3802">
        <v>26.68</v>
      </c>
      <c r="I440" s="3803">
        <v>26.68</v>
      </c>
      <c r="J440" s="3804">
        <v>0.2223</v>
      </c>
      <c r="K440" s="3805">
        <f t="shared" si="81"/>
        <v>32.610963999999996</v>
      </c>
      <c r="L440" s="3806">
        <f t="shared" si="82"/>
        <v>495.67</v>
      </c>
      <c r="M440" s="3800" t="s">
        <v>18</v>
      </c>
      <c r="N440" s="3800" t="s">
        <v>17</v>
      </c>
      <c r="O440" s="3800" t="s">
        <v>26</v>
      </c>
      <c r="P440" s="3807">
        <v>15.2</v>
      </c>
      <c r="Q440" s="3808">
        <f t="shared" si="83"/>
        <v>495.67199999999997</v>
      </c>
    </row>
    <row r="441" spans="1:19" ht="45" customHeight="1" x14ac:dyDescent="0.3">
      <c r="A441" s="3809" t="s">
        <v>20</v>
      </c>
      <c r="B441" s="3809" t="s">
        <v>1219</v>
      </c>
      <c r="C441" s="3809" t="s">
        <v>22</v>
      </c>
      <c r="D441" s="3809" t="s">
        <v>1220</v>
      </c>
      <c r="E441" s="3809" t="s">
        <v>1221</v>
      </c>
      <c r="F441" s="3810">
        <f t="shared" si="80"/>
        <v>112.05</v>
      </c>
      <c r="G441" s="3809" t="s">
        <v>41</v>
      </c>
      <c r="H441" s="3811">
        <v>21.25</v>
      </c>
      <c r="I441" s="3812">
        <v>21.25</v>
      </c>
      <c r="J441" s="3813">
        <v>0.2223</v>
      </c>
      <c r="K441" s="3814">
        <f t="shared" si="81"/>
        <v>25.973875</v>
      </c>
      <c r="L441" s="3815">
        <f t="shared" si="82"/>
        <v>2909.94</v>
      </c>
      <c r="M441" s="3809" t="s">
        <v>18</v>
      </c>
      <c r="N441" s="3809" t="s">
        <v>17</v>
      </c>
      <c r="O441" s="3809" t="s">
        <v>26</v>
      </c>
      <c r="P441" s="3816">
        <v>112.05</v>
      </c>
      <c r="Q441" s="3817">
        <f t="shared" si="83"/>
        <v>2909.9384999999997</v>
      </c>
    </row>
    <row r="442" spans="1:19" ht="45" customHeight="1" x14ac:dyDescent="0.3">
      <c r="A442" s="3818" t="s">
        <v>20</v>
      </c>
      <c r="B442" s="3818" t="s">
        <v>1222</v>
      </c>
      <c r="C442" s="3818" t="s">
        <v>22</v>
      </c>
      <c r="D442" s="3818" t="s">
        <v>1223</v>
      </c>
      <c r="E442" s="3818" t="s">
        <v>1224</v>
      </c>
      <c r="F442" s="3819">
        <f t="shared" si="80"/>
        <v>4.8</v>
      </c>
      <c r="G442" s="3818" t="s">
        <v>41</v>
      </c>
      <c r="H442" s="3820">
        <v>20.77</v>
      </c>
      <c r="I442" s="3821">
        <v>20.77</v>
      </c>
      <c r="J442" s="3822">
        <v>0.2223</v>
      </c>
      <c r="K442" s="3823">
        <f t="shared" si="81"/>
        <v>25.387170999999999</v>
      </c>
      <c r="L442" s="3824">
        <f t="shared" si="82"/>
        <v>121.87</v>
      </c>
      <c r="M442" s="3818" t="s">
        <v>18</v>
      </c>
      <c r="N442" s="3818" t="s">
        <v>17</v>
      </c>
      <c r="O442" s="3818" t="s">
        <v>26</v>
      </c>
      <c r="P442" s="3825">
        <v>4.8</v>
      </c>
      <c r="Q442" s="3826">
        <f t="shared" si="83"/>
        <v>121.872</v>
      </c>
    </row>
    <row r="443" spans="1:19" ht="45" customHeight="1" x14ac:dyDescent="0.3">
      <c r="A443" s="3827" t="s">
        <v>20</v>
      </c>
      <c r="B443" s="3827" t="s">
        <v>1225</v>
      </c>
      <c r="C443" s="3827" t="s">
        <v>35</v>
      </c>
      <c r="D443" s="3827" t="s">
        <v>1226</v>
      </c>
      <c r="E443" s="3827" t="s">
        <v>1227</v>
      </c>
      <c r="F443" s="3828">
        <f t="shared" si="80"/>
        <v>4</v>
      </c>
      <c r="G443" s="3827" t="s">
        <v>33</v>
      </c>
      <c r="H443" s="3829">
        <v>15.39</v>
      </c>
      <c r="I443" s="3830">
        <v>15.39</v>
      </c>
      <c r="J443" s="3831">
        <v>0.2223</v>
      </c>
      <c r="K443" s="3832">
        <f t="shared" si="81"/>
        <v>18.811197</v>
      </c>
      <c r="L443" s="3833">
        <f t="shared" si="82"/>
        <v>75.239999999999995</v>
      </c>
      <c r="M443" s="3827" t="s">
        <v>18</v>
      </c>
      <c r="N443" s="3827" t="s">
        <v>17</v>
      </c>
      <c r="O443" s="3827" t="s">
        <v>26</v>
      </c>
      <c r="P443" s="3834">
        <v>4</v>
      </c>
      <c r="Q443" s="3835">
        <f t="shared" si="83"/>
        <v>75.239999999999995</v>
      </c>
    </row>
    <row r="444" spans="1:19" ht="45" customHeight="1" x14ac:dyDescent="0.3">
      <c r="A444" s="3836" t="s">
        <v>20</v>
      </c>
      <c r="B444" s="3836" t="s">
        <v>1228</v>
      </c>
      <c r="C444" s="3836" t="s">
        <v>35</v>
      </c>
      <c r="D444" s="3836" t="s">
        <v>1229</v>
      </c>
      <c r="E444" s="3836" t="s">
        <v>1230</v>
      </c>
      <c r="F444" s="3837">
        <f t="shared" si="80"/>
        <v>55.2</v>
      </c>
      <c r="G444" s="3836" t="s">
        <v>41</v>
      </c>
      <c r="H444" s="3838">
        <v>34.450000000000003</v>
      </c>
      <c r="I444" s="3839">
        <v>34.450000000000003</v>
      </c>
      <c r="J444" s="3840">
        <v>0.2223</v>
      </c>
      <c r="K444" s="3841">
        <f t="shared" si="81"/>
        <v>42.108235000000001</v>
      </c>
      <c r="L444" s="3842">
        <f t="shared" si="82"/>
        <v>2324.4699999999998</v>
      </c>
      <c r="M444" s="3836" t="s">
        <v>18</v>
      </c>
      <c r="N444" s="3836" t="s">
        <v>17</v>
      </c>
      <c r="O444" s="3836" t="s">
        <v>26</v>
      </c>
      <c r="P444" s="3843">
        <v>55.2</v>
      </c>
      <c r="Q444" s="3844">
        <f t="shared" si="83"/>
        <v>2324.4720000000002</v>
      </c>
    </row>
    <row r="445" spans="1:19" ht="45" customHeight="1" x14ac:dyDescent="0.3">
      <c r="A445" s="3845" t="s">
        <v>20</v>
      </c>
      <c r="B445" s="3845" t="s">
        <v>1231</v>
      </c>
      <c r="C445" s="3845" t="s">
        <v>22</v>
      </c>
      <c r="D445" s="3845" t="s">
        <v>1232</v>
      </c>
      <c r="E445" s="3845" t="s">
        <v>1233</v>
      </c>
      <c r="F445" s="3846">
        <f t="shared" si="80"/>
        <v>579</v>
      </c>
      <c r="G445" s="3845" t="s">
        <v>41</v>
      </c>
      <c r="H445" s="3847">
        <v>7.86</v>
      </c>
      <c r="I445" s="3848">
        <v>7.86</v>
      </c>
      <c r="J445" s="3849">
        <v>0.2223</v>
      </c>
      <c r="K445" s="3850">
        <f t="shared" si="81"/>
        <v>9.6072780000000009</v>
      </c>
      <c r="L445" s="3851">
        <f t="shared" si="82"/>
        <v>5564.19</v>
      </c>
      <c r="M445" s="3845" t="s">
        <v>18</v>
      </c>
      <c r="N445" s="3845" t="s">
        <v>17</v>
      </c>
      <c r="O445" s="3845" t="s">
        <v>26</v>
      </c>
      <c r="P445" s="3852">
        <v>579</v>
      </c>
      <c r="Q445" s="3853">
        <f t="shared" si="83"/>
        <v>5564.19</v>
      </c>
    </row>
    <row r="446" spans="1:19" ht="45" customHeight="1" x14ac:dyDescent="0.3">
      <c r="A446" s="3854" t="s">
        <v>20</v>
      </c>
      <c r="B446" s="3854" t="s">
        <v>1234</v>
      </c>
      <c r="C446" s="3854" t="s">
        <v>22</v>
      </c>
      <c r="D446" s="3854" t="s">
        <v>1235</v>
      </c>
      <c r="E446" s="3854" t="s">
        <v>1236</v>
      </c>
      <c r="F446" s="3855">
        <f t="shared" si="80"/>
        <v>113</v>
      </c>
      <c r="G446" s="3854" t="s">
        <v>41</v>
      </c>
      <c r="H446" s="3856">
        <v>5.5</v>
      </c>
      <c r="I446" s="3857">
        <v>5.5</v>
      </c>
      <c r="J446" s="3858">
        <v>0.2223</v>
      </c>
      <c r="K446" s="3859">
        <f t="shared" si="81"/>
        <v>6.7226499999999998</v>
      </c>
      <c r="L446" s="3860">
        <f t="shared" si="82"/>
        <v>759.36</v>
      </c>
      <c r="M446" s="3854" t="s">
        <v>18</v>
      </c>
      <c r="N446" s="3854" t="s">
        <v>17</v>
      </c>
      <c r="O446" s="3854" t="s">
        <v>26</v>
      </c>
      <c r="P446" s="3861">
        <v>113</v>
      </c>
      <c r="Q446" s="3862">
        <f t="shared" si="83"/>
        <v>759.36</v>
      </c>
    </row>
    <row r="447" spans="1:19" ht="45" customHeight="1" x14ac:dyDescent="0.3">
      <c r="A447" s="3863" t="s">
        <v>16</v>
      </c>
      <c r="B447" s="3863" t="s">
        <v>1237</v>
      </c>
      <c r="C447" s="3863" t="s">
        <v>18</v>
      </c>
      <c r="D447" s="3863" t="s">
        <v>18</v>
      </c>
      <c r="E447" s="3863" t="s">
        <v>1238</v>
      </c>
      <c r="F447" s="3863" t="s">
        <v>18</v>
      </c>
      <c r="G447" s="3863" t="s">
        <v>18</v>
      </c>
      <c r="H447" s="3863" t="s">
        <v>18</v>
      </c>
      <c r="I447" s="3863" t="s">
        <v>18</v>
      </c>
      <c r="J447" s="3863" t="s">
        <v>18</v>
      </c>
      <c r="K447" s="3863" t="s">
        <v>18</v>
      </c>
      <c r="L447" s="3864">
        <f>ROUND(L448,2)+ROUND(L449,2)</f>
        <v>54391.659999999996</v>
      </c>
      <c r="M447" s="3863" t="s">
        <v>18</v>
      </c>
      <c r="N447" s="3863" t="s">
        <v>18</v>
      </c>
      <c r="O447" s="3863" t="s">
        <v>18</v>
      </c>
      <c r="P447" s="3863" t="s">
        <v>18</v>
      </c>
      <c r="Q447" s="3863" t="s">
        <v>18</v>
      </c>
      <c r="R447" s="21" t="s">
        <v>18</v>
      </c>
      <c r="S447" s="21" t="s">
        <v>18</v>
      </c>
    </row>
    <row r="448" spans="1:19" ht="45" customHeight="1" x14ac:dyDescent="0.3">
      <c r="A448" s="3865" t="s">
        <v>20</v>
      </c>
      <c r="B448" s="3865" t="s">
        <v>1239</v>
      </c>
      <c r="C448" s="3865" t="s">
        <v>35</v>
      </c>
      <c r="D448" s="3865" t="s">
        <v>1240</v>
      </c>
      <c r="E448" s="3865" t="s">
        <v>1241</v>
      </c>
      <c r="F448" s="3866">
        <f>P448</f>
        <v>4</v>
      </c>
      <c r="G448" s="3865" t="s">
        <v>41</v>
      </c>
      <c r="H448" s="3867">
        <v>8894.42</v>
      </c>
      <c r="I448" s="3868">
        <v>8894.42</v>
      </c>
      <c r="J448" s="3869">
        <v>0.2223</v>
      </c>
      <c r="K448" s="3870">
        <f>ROUND(I448,2)+(ROUND(I448,2)*J448)</f>
        <v>10871.649566</v>
      </c>
      <c r="L448" s="3871">
        <f>ROUND(Q448,2)</f>
        <v>43486.6</v>
      </c>
      <c r="M448" s="3865" t="s">
        <v>18</v>
      </c>
      <c r="N448" s="3865" t="s">
        <v>17</v>
      </c>
      <c r="O448" s="3865" t="s">
        <v>26</v>
      </c>
      <c r="P448" s="3872">
        <v>4</v>
      </c>
      <c r="Q448" s="3873">
        <f>ROUND(K448,2)*P448</f>
        <v>43486.6</v>
      </c>
    </row>
    <row r="449" spans="1:19" ht="45" customHeight="1" x14ac:dyDescent="0.3">
      <c r="A449" s="3874" t="s">
        <v>20</v>
      </c>
      <c r="B449" s="3874" t="s">
        <v>1242</v>
      </c>
      <c r="C449" s="3874" t="s">
        <v>35</v>
      </c>
      <c r="D449" s="3874" t="s">
        <v>1243</v>
      </c>
      <c r="E449" s="3874" t="s">
        <v>1244</v>
      </c>
      <c r="F449" s="3875">
        <f>P449</f>
        <v>1</v>
      </c>
      <c r="G449" s="3874" t="s">
        <v>33</v>
      </c>
      <c r="H449" s="3876">
        <v>8921.75</v>
      </c>
      <c r="I449" s="3877">
        <v>8921.75</v>
      </c>
      <c r="J449" s="3878">
        <v>0.2223</v>
      </c>
      <c r="K449" s="3879">
        <f>ROUND(I449,2)+(ROUND(I449,2)*J449)</f>
        <v>10905.055025</v>
      </c>
      <c r="L449" s="3880">
        <f>ROUND(Q449,2)</f>
        <v>10905.06</v>
      </c>
      <c r="M449" s="3874" t="s">
        <v>18</v>
      </c>
      <c r="N449" s="3874" t="s">
        <v>17</v>
      </c>
      <c r="O449" s="3874" t="s">
        <v>26</v>
      </c>
      <c r="P449" s="3881">
        <v>1</v>
      </c>
      <c r="Q449" s="3882">
        <f>ROUND(K449,2)*P449</f>
        <v>10905.06</v>
      </c>
    </row>
    <row r="450" spans="1:19" ht="45" customHeight="1" x14ac:dyDescent="0.3">
      <c r="A450" s="3883" t="s">
        <v>16</v>
      </c>
      <c r="B450" s="3883" t="s">
        <v>1245</v>
      </c>
      <c r="C450" s="3883" t="s">
        <v>18</v>
      </c>
      <c r="D450" s="3883" t="s">
        <v>18</v>
      </c>
      <c r="E450" s="3883" t="s">
        <v>1246</v>
      </c>
      <c r="F450" s="3883" t="s">
        <v>18</v>
      </c>
      <c r="G450" s="3883" t="s">
        <v>18</v>
      </c>
      <c r="H450" s="3883" t="s">
        <v>18</v>
      </c>
      <c r="I450" s="3883" t="s">
        <v>18</v>
      </c>
      <c r="J450" s="3883" t="s">
        <v>18</v>
      </c>
      <c r="K450" s="3883" t="s">
        <v>18</v>
      </c>
      <c r="L450" s="3884">
        <f>ROUND(L451,2)+ROUND(L452,2)+ROUND(L453,2)+ROUND(L454,2)+ROUND(L455,2)+ROUND(L456,2)+ROUND(L457,2)+ROUND(L458,2)+ROUND(L459,2)+ROUND(L460,2)+ROUND(L461,2)+ROUND(L462,2)+ROUND(L463,2)+ROUND(L464,2)+ROUND(L465,2)</f>
        <v>54161.49</v>
      </c>
      <c r="M450" s="3883" t="s">
        <v>18</v>
      </c>
      <c r="N450" s="3883" t="s">
        <v>18</v>
      </c>
      <c r="O450" s="3883" t="s">
        <v>18</v>
      </c>
      <c r="P450" s="3883" t="s">
        <v>18</v>
      </c>
      <c r="Q450" s="3883" t="s">
        <v>18</v>
      </c>
      <c r="R450" s="22" t="s">
        <v>18</v>
      </c>
      <c r="S450" s="22" t="s">
        <v>18</v>
      </c>
    </row>
    <row r="451" spans="1:19" ht="45" customHeight="1" x14ac:dyDescent="0.3">
      <c r="A451" s="3885" t="s">
        <v>20</v>
      </c>
      <c r="B451" s="3885" t="s">
        <v>1247</v>
      </c>
      <c r="C451" s="3885" t="s">
        <v>22</v>
      </c>
      <c r="D451" s="3885" t="s">
        <v>1248</v>
      </c>
      <c r="E451" s="3885" t="s">
        <v>1249</v>
      </c>
      <c r="F451" s="3886">
        <f t="shared" ref="F451:F465" si="84">P451</f>
        <v>1</v>
      </c>
      <c r="G451" s="3885" t="s">
        <v>33</v>
      </c>
      <c r="H451" s="3887">
        <v>144.03</v>
      </c>
      <c r="I451" s="3888">
        <v>144.03</v>
      </c>
      <c r="J451" s="3889">
        <v>0.2223</v>
      </c>
      <c r="K451" s="3890">
        <f t="shared" ref="K451:K465" si="85">ROUND(I451,2)+(ROUND(I451,2)*J451)</f>
        <v>176.04786899999999</v>
      </c>
      <c r="L451" s="3891">
        <f t="shared" ref="L451:L465" si="86">ROUND(Q451,2)</f>
        <v>176.05</v>
      </c>
      <c r="M451" s="3885" t="s">
        <v>18</v>
      </c>
      <c r="N451" s="3885" t="s">
        <v>17</v>
      </c>
      <c r="O451" s="3885" t="s">
        <v>26</v>
      </c>
      <c r="P451" s="3892">
        <v>1</v>
      </c>
      <c r="Q451" s="3893">
        <f t="shared" ref="Q451:Q465" si="87">ROUND(K451,2)*P451</f>
        <v>176.05</v>
      </c>
    </row>
    <row r="452" spans="1:19" ht="45" customHeight="1" x14ac:dyDescent="0.3">
      <c r="A452" s="3894" t="s">
        <v>20</v>
      </c>
      <c r="B452" s="3894" t="s">
        <v>1250</v>
      </c>
      <c r="C452" s="3894" t="s">
        <v>22</v>
      </c>
      <c r="D452" s="3894" t="s">
        <v>1251</v>
      </c>
      <c r="E452" s="3894" t="s">
        <v>1252</v>
      </c>
      <c r="F452" s="3895">
        <f t="shared" si="84"/>
        <v>45</v>
      </c>
      <c r="G452" s="3894" t="s">
        <v>90</v>
      </c>
      <c r="H452" s="3896">
        <v>13.05</v>
      </c>
      <c r="I452" s="3897">
        <v>13.05</v>
      </c>
      <c r="J452" s="3898">
        <v>0.2223</v>
      </c>
      <c r="K452" s="3899">
        <f t="shared" si="85"/>
        <v>15.951015000000002</v>
      </c>
      <c r="L452" s="3900">
        <f t="shared" si="86"/>
        <v>717.75</v>
      </c>
      <c r="M452" s="3894" t="s">
        <v>18</v>
      </c>
      <c r="N452" s="3894" t="s">
        <v>17</v>
      </c>
      <c r="O452" s="3894" t="s">
        <v>26</v>
      </c>
      <c r="P452" s="3901">
        <v>45</v>
      </c>
      <c r="Q452" s="3902">
        <f t="shared" si="87"/>
        <v>717.75</v>
      </c>
    </row>
    <row r="453" spans="1:19" ht="45" customHeight="1" x14ac:dyDescent="0.3">
      <c r="A453" s="3903" t="s">
        <v>20</v>
      </c>
      <c r="B453" s="3903" t="s">
        <v>1253</v>
      </c>
      <c r="C453" s="3903" t="s">
        <v>22</v>
      </c>
      <c r="D453" s="3903" t="s">
        <v>1254</v>
      </c>
      <c r="E453" s="3903" t="s">
        <v>1255</v>
      </c>
      <c r="F453" s="3904">
        <f t="shared" si="84"/>
        <v>11</v>
      </c>
      <c r="G453" s="3903" t="s">
        <v>33</v>
      </c>
      <c r="H453" s="3905">
        <v>26.17</v>
      </c>
      <c r="I453" s="3906">
        <v>26.17</v>
      </c>
      <c r="J453" s="3907">
        <v>0.2223</v>
      </c>
      <c r="K453" s="3908">
        <f t="shared" si="85"/>
        <v>31.987591000000002</v>
      </c>
      <c r="L453" s="3909">
        <f t="shared" si="86"/>
        <v>351.89</v>
      </c>
      <c r="M453" s="3903" t="s">
        <v>18</v>
      </c>
      <c r="N453" s="3903" t="s">
        <v>17</v>
      </c>
      <c r="O453" s="3903" t="s">
        <v>26</v>
      </c>
      <c r="P453" s="3910">
        <v>11</v>
      </c>
      <c r="Q453" s="3911">
        <f t="shared" si="87"/>
        <v>351.89</v>
      </c>
    </row>
    <row r="454" spans="1:19" ht="45" customHeight="1" x14ac:dyDescent="0.3">
      <c r="A454" s="3912" t="s">
        <v>20</v>
      </c>
      <c r="B454" s="3912" t="s">
        <v>1256</v>
      </c>
      <c r="C454" s="3912" t="s">
        <v>22</v>
      </c>
      <c r="D454" s="3912" t="s">
        <v>1257</v>
      </c>
      <c r="E454" s="3912" t="s">
        <v>1258</v>
      </c>
      <c r="F454" s="3913">
        <f t="shared" si="84"/>
        <v>4</v>
      </c>
      <c r="G454" s="3912" t="s">
        <v>33</v>
      </c>
      <c r="H454" s="3914">
        <v>30.15</v>
      </c>
      <c r="I454" s="3915">
        <v>30.15</v>
      </c>
      <c r="J454" s="3916">
        <v>0.2223</v>
      </c>
      <c r="K454" s="3917">
        <f t="shared" si="85"/>
        <v>36.852345</v>
      </c>
      <c r="L454" s="3918">
        <f t="shared" si="86"/>
        <v>147.4</v>
      </c>
      <c r="M454" s="3912" t="s">
        <v>18</v>
      </c>
      <c r="N454" s="3912" t="s">
        <v>17</v>
      </c>
      <c r="O454" s="3912" t="s">
        <v>26</v>
      </c>
      <c r="P454" s="3919">
        <v>4</v>
      </c>
      <c r="Q454" s="3920">
        <f t="shared" si="87"/>
        <v>147.4</v>
      </c>
    </row>
    <row r="455" spans="1:19" ht="45" customHeight="1" x14ac:dyDescent="0.3">
      <c r="A455" s="3921" t="s">
        <v>20</v>
      </c>
      <c r="B455" s="3921" t="s">
        <v>1259</v>
      </c>
      <c r="C455" s="3921" t="s">
        <v>35</v>
      </c>
      <c r="D455" s="3921" t="s">
        <v>1260</v>
      </c>
      <c r="E455" s="3921" t="s">
        <v>1261</v>
      </c>
      <c r="F455" s="3922">
        <f t="shared" si="84"/>
        <v>1</v>
      </c>
      <c r="G455" s="3921" t="s">
        <v>33</v>
      </c>
      <c r="H455" s="3923">
        <v>421.13</v>
      </c>
      <c r="I455" s="3924">
        <v>421.13</v>
      </c>
      <c r="J455" s="3925">
        <v>0.2223</v>
      </c>
      <c r="K455" s="3926">
        <f t="shared" si="85"/>
        <v>514.74719900000002</v>
      </c>
      <c r="L455" s="3927">
        <f t="shared" si="86"/>
        <v>514.75</v>
      </c>
      <c r="M455" s="3921" t="s">
        <v>18</v>
      </c>
      <c r="N455" s="3921" t="s">
        <v>17</v>
      </c>
      <c r="O455" s="3921" t="s">
        <v>26</v>
      </c>
      <c r="P455" s="3928">
        <v>1</v>
      </c>
      <c r="Q455" s="3929">
        <f t="shared" si="87"/>
        <v>514.75</v>
      </c>
    </row>
    <row r="456" spans="1:19" ht="45" customHeight="1" x14ac:dyDescent="0.3">
      <c r="A456" s="3930" t="s">
        <v>20</v>
      </c>
      <c r="B456" s="3930" t="s">
        <v>1262</v>
      </c>
      <c r="C456" s="3930" t="s">
        <v>22</v>
      </c>
      <c r="D456" s="3930" t="s">
        <v>1263</v>
      </c>
      <c r="E456" s="3930" t="s">
        <v>1264</v>
      </c>
      <c r="F456" s="3931">
        <f t="shared" si="84"/>
        <v>33</v>
      </c>
      <c r="G456" s="3930" t="s">
        <v>33</v>
      </c>
      <c r="H456" s="3932">
        <v>26.91</v>
      </c>
      <c r="I456" s="3933">
        <v>26.91</v>
      </c>
      <c r="J456" s="3934">
        <v>0.2223</v>
      </c>
      <c r="K456" s="3935">
        <f t="shared" si="85"/>
        <v>32.892093000000003</v>
      </c>
      <c r="L456" s="3936">
        <f t="shared" si="86"/>
        <v>1085.3699999999999</v>
      </c>
      <c r="M456" s="3930" t="s">
        <v>18</v>
      </c>
      <c r="N456" s="3930" t="s">
        <v>17</v>
      </c>
      <c r="O456" s="3930" t="s">
        <v>26</v>
      </c>
      <c r="P456" s="3937">
        <v>33</v>
      </c>
      <c r="Q456" s="3938">
        <f t="shared" si="87"/>
        <v>1085.3700000000001</v>
      </c>
    </row>
    <row r="457" spans="1:19" ht="45" customHeight="1" x14ac:dyDescent="0.3">
      <c r="A457" s="3939" t="s">
        <v>20</v>
      </c>
      <c r="B457" s="3939" t="s">
        <v>1265</v>
      </c>
      <c r="C457" s="3939" t="s">
        <v>35</v>
      </c>
      <c r="D457" s="3939" t="s">
        <v>1266</v>
      </c>
      <c r="E457" s="3939" t="s">
        <v>1267</v>
      </c>
      <c r="F457" s="3940">
        <f t="shared" si="84"/>
        <v>1</v>
      </c>
      <c r="G457" s="3939" t="s">
        <v>33</v>
      </c>
      <c r="H457" s="3941">
        <v>311.8</v>
      </c>
      <c r="I457" s="3942">
        <v>311.8</v>
      </c>
      <c r="J457" s="3943">
        <v>0.2223</v>
      </c>
      <c r="K457" s="3944">
        <f t="shared" si="85"/>
        <v>381.11314000000004</v>
      </c>
      <c r="L457" s="3945">
        <f t="shared" si="86"/>
        <v>381.11</v>
      </c>
      <c r="M457" s="3939" t="s">
        <v>18</v>
      </c>
      <c r="N457" s="3939" t="s">
        <v>17</v>
      </c>
      <c r="O457" s="3939" t="s">
        <v>26</v>
      </c>
      <c r="P457" s="3946">
        <v>1</v>
      </c>
      <c r="Q457" s="3947">
        <f t="shared" si="87"/>
        <v>381.11</v>
      </c>
    </row>
    <row r="458" spans="1:19" ht="45" customHeight="1" x14ac:dyDescent="0.3">
      <c r="A458" s="3948" t="s">
        <v>20</v>
      </c>
      <c r="B458" s="3948" t="s">
        <v>1268</v>
      </c>
      <c r="C458" s="3948" t="s">
        <v>22</v>
      </c>
      <c r="D458" s="3948" t="s">
        <v>1269</v>
      </c>
      <c r="E458" s="3948" t="s">
        <v>1270</v>
      </c>
      <c r="F458" s="3949">
        <f t="shared" si="84"/>
        <v>26.18</v>
      </c>
      <c r="G458" s="3948" t="s">
        <v>63</v>
      </c>
      <c r="H458" s="3950">
        <v>90.78</v>
      </c>
      <c r="I458" s="3951">
        <v>90.78</v>
      </c>
      <c r="J458" s="3952">
        <v>0.2223</v>
      </c>
      <c r="K458" s="3953">
        <f t="shared" si="85"/>
        <v>110.96039400000001</v>
      </c>
      <c r="L458" s="3954">
        <f t="shared" si="86"/>
        <v>2904.93</v>
      </c>
      <c r="M458" s="3948" t="s">
        <v>18</v>
      </c>
      <c r="N458" s="3948" t="s">
        <v>17</v>
      </c>
      <c r="O458" s="3948" t="s">
        <v>26</v>
      </c>
      <c r="P458" s="3955">
        <v>26.18</v>
      </c>
      <c r="Q458" s="3956">
        <f t="shared" si="87"/>
        <v>2904.9327999999996</v>
      </c>
    </row>
    <row r="459" spans="1:19" ht="45" customHeight="1" x14ac:dyDescent="0.3">
      <c r="A459" s="3957" t="s">
        <v>20</v>
      </c>
      <c r="B459" s="3957" t="s">
        <v>1271</v>
      </c>
      <c r="C459" s="3957" t="s">
        <v>22</v>
      </c>
      <c r="D459" s="3957" t="s">
        <v>1272</v>
      </c>
      <c r="E459" s="3957" t="s">
        <v>1273</v>
      </c>
      <c r="F459" s="3958">
        <f t="shared" si="84"/>
        <v>26.18</v>
      </c>
      <c r="G459" s="3957" t="s">
        <v>63</v>
      </c>
      <c r="H459" s="3959">
        <v>27.09</v>
      </c>
      <c r="I459" s="3960">
        <v>27.09</v>
      </c>
      <c r="J459" s="3961">
        <v>0.2223</v>
      </c>
      <c r="K459" s="3962">
        <f t="shared" si="85"/>
        <v>33.112107000000002</v>
      </c>
      <c r="L459" s="3963">
        <f t="shared" si="86"/>
        <v>866.82</v>
      </c>
      <c r="M459" s="3957" t="s">
        <v>18</v>
      </c>
      <c r="N459" s="3957" t="s">
        <v>17</v>
      </c>
      <c r="O459" s="3957" t="s">
        <v>26</v>
      </c>
      <c r="P459" s="3964">
        <v>26.18</v>
      </c>
      <c r="Q459" s="3965">
        <f t="shared" si="87"/>
        <v>866.81979999999999</v>
      </c>
    </row>
    <row r="460" spans="1:19" ht="45" customHeight="1" x14ac:dyDescent="0.3">
      <c r="A460" s="3966" t="s">
        <v>20</v>
      </c>
      <c r="B460" s="3966" t="s">
        <v>1274</v>
      </c>
      <c r="C460" s="3966" t="s">
        <v>22</v>
      </c>
      <c r="D460" s="3966" t="s">
        <v>1275</v>
      </c>
      <c r="E460" s="3966" t="s">
        <v>1276</v>
      </c>
      <c r="F460" s="3967">
        <f t="shared" si="84"/>
        <v>11</v>
      </c>
      <c r="G460" s="3966" t="s">
        <v>33</v>
      </c>
      <c r="H460" s="3968">
        <v>108.27</v>
      </c>
      <c r="I460" s="3969">
        <v>108.27</v>
      </c>
      <c r="J460" s="3970">
        <v>0.2223</v>
      </c>
      <c r="K460" s="3971">
        <f t="shared" si="85"/>
        <v>132.33842099999998</v>
      </c>
      <c r="L460" s="3972">
        <f t="shared" si="86"/>
        <v>1455.74</v>
      </c>
      <c r="M460" s="3966" t="s">
        <v>18</v>
      </c>
      <c r="N460" s="3966" t="s">
        <v>17</v>
      </c>
      <c r="O460" s="3966" t="s">
        <v>26</v>
      </c>
      <c r="P460" s="3973">
        <v>11</v>
      </c>
      <c r="Q460" s="3974">
        <f t="shared" si="87"/>
        <v>1455.74</v>
      </c>
    </row>
    <row r="461" spans="1:19" ht="45" customHeight="1" x14ac:dyDescent="0.3">
      <c r="A461" s="3975" t="s">
        <v>20</v>
      </c>
      <c r="B461" s="3975" t="s">
        <v>1277</v>
      </c>
      <c r="C461" s="3975" t="s">
        <v>22</v>
      </c>
      <c r="D461" s="3975" t="s">
        <v>1278</v>
      </c>
      <c r="E461" s="3975" t="s">
        <v>1279</v>
      </c>
      <c r="F461" s="3976">
        <f t="shared" si="84"/>
        <v>287</v>
      </c>
      <c r="G461" s="3975" t="s">
        <v>41</v>
      </c>
      <c r="H461" s="3977">
        <v>71.95</v>
      </c>
      <c r="I461" s="3978">
        <v>71.95</v>
      </c>
      <c r="J461" s="3979">
        <v>0.2223</v>
      </c>
      <c r="K461" s="3980">
        <f t="shared" si="85"/>
        <v>87.944485</v>
      </c>
      <c r="L461" s="3981">
        <f t="shared" si="86"/>
        <v>25238.78</v>
      </c>
      <c r="M461" s="3975" t="s">
        <v>18</v>
      </c>
      <c r="N461" s="3975" t="s">
        <v>17</v>
      </c>
      <c r="O461" s="3975" t="s">
        <v>26</v>
      </c>
      <c r="P461" s="3982">
        <v>287</v>
      </c>
      <c r="Q461" s="3983">
        <f t="shared" si="87"/>
        <v>25238.78</v>
      </c>
    </row>
    <row r="462" spans="1:19" ht="45" customHeight="1" x14ac:dyDescent="0.3">
      <c r="A462" s="3984" t="s">
        <v>20</v>
      </c>
      <c r="B462" s="3984" t="s">
        <v>1280</v>
      </c>
      <c r="C462" s="3984" t="s">
        <v>22</v>
      </c>
      <c r="D462" s="3984" t="s">
        <v>1281</v>
      </c>
      <c r="E462" s="3984" t="s">
        <v>1282</v>
      </c>
      <c r="F462" s="3985">
        <f t="shared" si="84"/>
        <v>174.5</v>
      </c>
      <c r="G462" s="3984" t="s">
        <v>41</v>
      </c>
      <c r="H462" s="3986">
        <v>59.94</v>
      </c>
      <c r="I462" s="3987">
        <v>59.94</v>
      </c>
      <c r="J462" s="3988">
        <v>0.2223</v>
      </c>
      <c r="K462" s="3989">
        <f t="shared" si="85"/>
        <v>73.264662000000001</v>
      </c>
      <c r="L462" s="3990">
        <f t="shared" si="86"/>
        <v>12783.87</v>
      </c>
      <c r="M462" s="3984" t="s">
        <v>18</v>
      </c>
      <c r="N462" s="3984" t="s">
        <v>17</v>
      </c>
      <c r="O462" s="3984" t="s">
        <v>26</v>
      </c>
      <c r="P462" s="3991">
        <v>174.5</v>
      </c>
      <c r="Q462" s="3992">
        <f t="shared" si="87"/>
        <v>12783.87</v>
      </c>
    </row>
    <row r="463" spans="1:19" ht="45" customHeight="1" x14ac:dyDescent="0.3">
      <c r="A463" s="3993" t="s">
        <v>20</v>
      </c>
      <c r="B463" s="3993" t="s">
        <v>1283</v>
      </c>
      <c r="C463" s="3993" t="s">
        <v>22</v>
      </c>
      <c r="D463" s="3993" t="s">
        <v>1284</v>
      </c>
      <c r="E463" s="3993" t="s">
        <v>1285</v>
      </c>
      <c r="F463" s="3994">
        <f t="shared" si="84"/>
        <v>11</v>
      </c>
      <c r="G463" s="3993" t="s">
        <v>33</v>
      </c>
      <c r="H463" s="3995">
        <v>41.29</v>
      </c>
      <c r="I463" s="3996">
        <v>41.29</v>
      </c>
      <c r="J463" s="3997">
        <v>0.2223</v>
      </c>
      <c r="K463" s="3998">
        <f t="shared" si="85"/>
        <v>50.468767</v>
      </c>
      <c r="L463" s="3999">
        <f t="shared" si="86"/>
        <v>555.16999999999996</v>
      </c>
      <c r="M463" s="3993" t="s">
        <v>18</v>
      </c>
      <c r="N463" s="3993" t="s">
        <v>17</v>
      </c>
      <c r="O463" s="3993" t="s">
        <v>26</v>
      </c>
      <c r="P463" s="4000">
        <v>11</v>
      </c>
      <c r="Q463" s="4001">
        <f t="shared" si="87"/>
        <v>555.16999999999996</v>
      </c>
    </row>
    <row r="464" spans="1:19" ht="45" customHeight="1" x14ac:dyDescent="0.3">
      <c r="A464" s="4002" t="s">
        <v>20</v>
      </c>
      <c r="B464" s="4002" t="s">
        <v>1286</v>
      </c>
      <c r="C464" s="4002" t="s">
        <v>35</v>
      </c>
      <c r="D464" s="4002" t="s">
        <v>1212</v>
      </c>
      <c r="E464" s="4002" t="s">
        <v>1213</v>
      </c>
      <c r="F464" s="4003">
        <f t="shared" si="84"/>
        <v>251</v>
      </c>
      <c r="G464" s="4002" t="s">
        <v>33</v>
      </c>
      <c r="H464" s="4004">
        <v>16.670000000000002</v>
      </c>
      <c r="I464" s="4005">
        <v>16.670000000000002</v>
      </c>
      <c r="J464" s="4006">
        <v>0.2223</v>
      </c>
      <c r="K464" s="4007">
        <f t="shared" si="85"/>
        <v>20.375741000000001</v>
      </c>
      <c r="L464" s="4008">
        <f t="shared" si="86"/>
        <v>5115.38</v>
      </c>
      <c r="M464" s="4002" t="s">
        <v>18</v>
      </c>
      <c r="N464" s="4002" t="s">
        <v>17</v>
      </c>
      <c r="O464" s="4002" t="s">
        <v>26</v>
      </c>
      <c r="P464" s="4009">
        <v>251</v>
      </c>
      <c r="Q464" s="4010">
        <f t="shared" si="87"/>
        <v>5115.38</v>
      </c>
    </row>
    <row r="465" spans="1:19" ht="45" customHeight="1" x14ac:dyDescent="0.3">
      <c r="A465" s="4011" t="s">
        <v>20</v>
      </c>
      <c r="B465" s="4011" t="s">
        <v>1287</v>
      </c>
      <c r="C465" s="4011" t="s">
        <v>35</v>
      </c>
      <c r="D465" s="4011" t="s">
        <v>1288</v>
      </c>
      <c r="E465" s="4011" t="s">
        <v>1289</v>
      </c>
      <c r="F465" s="4012">
        <f t="shared" si="84"/>
        <v>22</v>
      </c>
      <c r="G465" s="4011" t="s">
        <v>33</v>
      </c>
      <c r="H465" s="4013">
        <v>69.41</v>
      </c>
      <c r="I465" s="4014">
        <v>69.41</v>
      </c>
      <c r="J465" s="4015">
        <v>0.2223</v>
      </c>
      <c r="K465" s="4016">
        <f t="shared" si="85"/>
        <v>84.839843000000002</v>
      </c>
      <c r="L465" s="4017">
        <f t="shared" si="86"/>
        <v>1866.48</v>
      </c>
      <c r="M465" s="4011" t="s">
        <v>18</v>
      </c>
      <c r="N465" s="4011" t="s">
        <v>17</v>
      </c>
      <c r="O465" s="4011" t="s">
        <v>26</v>
      </c>
      <c r="P465" s="4018">
        <v>22</v>
      </c>
      <c r="Q465" s="4019">
        <f t="shared" si="87"/>
        <v>1866.48</v>
      </c>
    </row>
    <row r="466" spans="1:19" ht="45" customHeight="1" x14ac:dyDescent="0.3">
      <c r="A466" s="4020" t="s">
        <v>16</v>
      </c>
      <c r="B466" s="4020" t="s">
        <v>1290</v>
      </c>
      <c r="C466" s="4020" t="s">
        <v>18</v>
      </c>
      <c r="D466" s="4020" t="s">
        <v>18</v>
      </c>
      <c r="E466" s="4020" t="s">
        <v>1291</v>
      </c>
      <c r="F466" s="4020" t="s">
        <v>18</v>
      </c>
      <c r="G466" s="4020" t="s">
        <v>18</v>
      </c>
      <c r="H466" s="4020" t="s">
        <v>18</v>
      </c>
      <c r="I466" s="4020" t="s">
        <v>18</v>
      </c>
      <c r="J466" s="4020" t="s">
        <v>18</v>
      </c>
      <c r="K466" s="4020" t="s">
        <v>18</v>
      </c>
      <c r="L466" s="4021">
        <f>ROUND(L467,2)+ROUND(L468,2)+ROUND(L469,2)+ROUND(L470,2)+ROUND(L471,2)+ROUND(L472,2)+ROUND(L473,2)+ROUND(L474,2)+ROUND(L475,2)</f>
        <v>112958.99999999999</v>
      </c>
      <c r="M466" s="4020" t="s">
        <v>18</v>
      </c>
      <c r="N466" s="4020" t="s">
        <v>18</v>
      </c>
      <c r="O466" s="4020" t="s">
        <v>18</v>
      </c>
      <c r="P466" s="4020" t="s">
        <v>18</v>
      </c>
      <c r="Q466" s="4020" t="s">
        <v>18</v>
      </c>
      <c r="R466" s="23" t="s">
        <v>18</v>
      </c>
      <c r="S466" s="23" t="s">
        <v>18</v>
      </c>
    </row>
    <row r="467" spans="1:19" ht="45" customHeight="1" x14ac:dyDescent="0.3">
      <c r="A467" s="4022" t="s">
        <v>20</v>
      </c>
      <c r="B467" s="4022" t="s">
        <v>1292</v>
      </c>
      <c r="C467" s="4022" t="s">
        <v>35</v>
      </c>
      <c r="D467" s="4022" t="s">
        <v>1293</v>
      </c>
      <c r="E467" s="4022" t="s">
        <v>1294</v>
      </c>
      <c r="F467" s="4023">
        <f t="shared" ref="F467:F475" si="88">P467</f>
        <v>1</v>
      </c>
      <c r="G467" s="4022" t="s">
        <v>33</v>
      </c>
      <c r="H467" s="4024">
        <v>4021.1</v>
      </c>
      <c r="I467" s="4025">
        <v>4021.1</v>
      </c>
      <c r="J467" s="4026">
        <v>0.2223</v>
      </c>
      <c r="K467" s="4027">
        <f t="shared" ref="K467:K475" si="89">ROUND(I467,2)+(ROUND(I467,2)*J467)</f>
        <v>4914.99053</v>
      </c>
      <c r="L467" s="4028">
        <f t="shared" ref="L467:L475" si="90">ROUND(Q467,2)</f>
        <v>4914.99</v>
      </c>
      <c r="M467" s="4022" t="s">
        <v>18</v>
      </c>
      <c r="N467" s="4022" t="s">
        <v>17</v>
      </c>
      <c r="O467" s="4022" t="s">
        <v>26</v>
      </c>
      <c r="P467" s="4029">
        <v>1</v>
      </c>
      <c r="Q467" s="4030">
        <f t="shared" ref="Q467:Q475" si="91">ROUND(K467,2)*P467</f>
        <v>4914.99</v>
      </c>
    </row>
    <row r="468" spans="1:19" ht="45" customHeight="1" x14ac:dyDescent="0.3">
      <c r="A468" s="4031" t="s">
        <v>20</v>
      </c>
      <c r="B468" s="4031" t="s">
        <v>1295</v>
      </c>
      <c r="C468" s="4031" t="s">
        <v>35</v>
      </c>
      <c r="D468" s="4031" t="s">
        <v>1296</v>
      </c>
      <c r="E468" s="4031" t="s">
        <v>1297</v>
      </c>
      <c r="F468" s="4032">
        <f t="shared" si="88"/>
        <v>42.96</v>
      </c>
      <c r="G468" s="4031" t="s">
        <v>25</v>
      </c>
      <c r="H468" s="4033">
        <v>886.85</v>
      </c>
      <c r="I468" s="4034">
        <v>886.85</v>
      </c>
      <c r="J468" s="4035">
        <v>0.2223</v>
      </c>
      <c r="K468" s="4036">
        <f t="shared" si="89"/>
        <v>1083.9967550000001</v>
      </c>
      <c r="L468" s="4037">
        <f t="shared" si="90"/>
        <v>46568.639999999999</v>
      </c>
      <c r="M468" s="4031" t="s">
        <v>18</v>
      </c>
      <c r="N468" s="4031" t="s">
        <v>17</v>
      </c>
      <c r="O468" s="4031" t="s">
        <v>26</v>
      </c>
      <c r="P468" s="4038">
        <v>42.96</v>
      </c>
      <c r="Q468" s="4039">
        <f t="shared" si="91"/>
        <v>46568.639999999999</v>
      </c>
    </row>
    <row r="469" spans="1:19" ht="45" customHeight="1" x14ac:dyDescent="0.3">
      <c r="A469" s="4040" t="s">
        <v>20</v>
      </c>
      <c r="B469" s="4040" t="s">
        <v>1298</v>
      </c>
      <c r="C469" s="4040" t="s">
        <v>35</v>
      </c>
      <c r="D469" s="4040" t="s">
        <v>1299</v>
      </c>
      <c r="E469" s="4040" t="s">
        <v>1300</v>
      </c>
      <c r="F469" s="4041">
        <f t="shared" si="88"/>
        <v>26.89</v>
      </c>
      <c r="G469" s="4040" t="s">
        <v>25</v>
      </c>
      <c r="H469" s="4042">
        <v>806.83</v>
      </c>
      <c r="I469" s="4043">
        <v>806.83</v>
      </c>
      <c r="J469" s="4044">
        <v>0.2223</v>
      </c>
      <c r="K469" s="4045">
        <f t="shared" si="89"/>
        <v>986.18830900000012</v>
      </c>
      <c r="L469" s="4046">
        <f t="shared" si="90"/>
        <v>26518.65</v>
      </c>
      <c r="M469" s="4040" t="s">
        <v>18</v>
      </c>
      <c r="N469" s="4040" t="s">
        <v>17</v>
      </c>
      <c r="O469" s="4040" t="s">
        <v>26</v>
      </c>
      <c r="P469" s="4047">
        <v>26.89</v>
      </c>
      <c r="Q469" s="4048">
        <f t="shared" si="91"/>
        <v>26518.649100000002</v>
      </c>
    </row>
    <row r="470" spans="1:19" ht="45" customHeight="1" x14ac:dyDescent="0.3">
      <c r="A470" s="4049" t="s">
        <v>20</v>
      </c>
      <c r="B470" s="4049" t="s">
        <v>1301</v>
      </c>
      <c r="C470" s="4049" t="s">
        <v>35</v>
      </c>
      <c r="D470" s="4049" t="s">
        <v>1302</v>
      </c>
      <c r="E470" s="4049" t="s">
        <v>1303</v>
      </c>
      <c r="F470" s="4050">
        <f t="shared" si="88"/>
        <v>30.15</v>
      </c>
      <c r="G470" s="4049" t="s">
        <v>25</v>
      </c>
      <c r="H470" s="4051">
        <v>185.6</v>
      </c>
      <c r="I470" s="4052">
        <v>185.6</v>
      </c>
      <c r="J470" s="4053">
        <v>0.2223</v>
      </c>
      <c r="K470" s="4054">
        <f t="shared" si="89"/>
        <v>226.85888</v>
      </c>
      <c r="L470" s="4055">
        <f t="shared" si="90"/>
        <v>6839.83</v>
      </c>
      <c r="M470" s="4049" t="s">
        <v>18</v>
      </c>
      <c r="N470" s="4049" t="s">
        <v>17</v>
      </c>
      <c r="O470" s="4049" t="s">
        <v>26</v>
      </c>
      <c r="P470" s="4056">
        <v>30.15</v>
      </c>
      <c r="Q470" s="4057">
        <f t="shared" si="91"/>
        <v>6839.8289999999997</v>
      </c>
    </row>
    <row r="471" spans="1:19" ht="45" customHeight="1" x14ac:dyDescent="0.3">
      <c r="A471" s="4058" t="s">
        <v>20</v>
      </c>
      <c r="B471" s="4058" t="s">
        <v>1304</v>
      </c>
      <c r="C471" s="4058" t="s">
        <v>22</v>
      </c>
      <c r="D471" s="4058" t="s">
        <v>1305</v>
      </c>
      <c r="E471" s="4058" t="s">
        <v>1306</v>
      </c>
      <c r="F471" s="4059">
        <f t="shared" si="88"/>
        <v>79.650000000000006</v>
      </c>
      <c r="G471" s="4058" t="s">
        <v>41</v>
      </c>
      <c r="H471" s="4060">
        <v>141.99</v>
      </c>
      <c r="I471" s="4061">
        <v>141.99</v>
      </c>
      <c r="J471" s="4062">
        <v>0.2223</v>
      </c>
      <c r="K471" s="4063">
        <f t="shared" si="89"/>
        <v>173.55437700000002</v>
      </c>
      <c r="L471" s="4064">
        <f t="shared" si="90"/>
        <v>13823.26</v>
      </c>
      <c r="M471" s="4058" t="s">
        <v>18</v>
      </c>
      <c r="N471" s="4058" t="s">
        <v>17</v>
      </c>
      <c r="O471" s="4058" t="s">
        <v>26</v>
      </c>
      <c r="P471" s="4065">
        <v>79.650000000000006</v>
      </c>
      <c r="Q471" s="4066">
        <f t="shared" si="91"/>
        <v>13823.257500000002</v>
      </c>
    </row>
    <row r="472" spans="1:19" ht="45" customHeight="1" x14ac:dyDescent="0.3">
      <c r="A472" s="4067" t="s">
        <v>20</v>
      </c>
      <c r="B472" s="4067" t="s">
        <v>1307</v>
      </c>
      <c r="C472" s="4067" t="s">
        <v>22</v>
      </c>
      <c r="D472" s="4067" t="s">
        <v>1308</v>
      </c>
      <c r="E472" s="4067" t="s">
        <v>1309</v>
      </c>
      <c r="F472" s="4068">
        <f t="shared" si="88"/>
        <v>148</v>
      </c>
      <c r="G472" s="4067" t="s">
        <v>33</v>
      </c>
      <c r="H472" s="4069">
        <v>36.5</v>
      </c>
      <c r="I472" s="4070">
        <v>36.5</v>
      </c>
      <c r="J472" s="4071">
        <v>0.2223</v>
      </c>
      <c r="K472" s="4072">
        <f t="shared" si="89"/>
        <v>44.613950000000003</v>
      </c>
      <c r="L472" s="4073">
        <f t="shared" si="90"/>
        <v>6602.28</v>
      </c>
      <c r="M472" s="4067" t="s">
        <v>18</v>
      </c>
      <c r="N472" s="4067" t="s">
        <v>17</v>
      </c>
      <c r="O472" s="4067" t="s">
        <v>26</v>
      </c>
      <c r="P472" s="4074">
        <v>148</v>
      </c>
      <c r="Q472" s="4075">
        <f t="shared" si="91"/>
        <v>6602.28</v>
      </c>
    </row>
    <row r="473" spans="1:19" ht="45" customHeight="1" x14ac:dyDescent="0.3">
      <c r="A473" s="4076" t="s">
        <v>20</v>
      </c>
      <c r="B473" s="4076" t="s">
        <v>1310</v>
      </c>
      <c r="C473" s="4076" t="s">
        <v>35</v>
      </c>
      <c r="D473" s="4076" t="s">
        <v>1311</v>
      </c>
      <c r="E473" s="4076" t="s">
        <v>1312</v>
      </c>
      <c r="F473" s="4077">
        <f t="shared" si="88"/>
        <v>4.12</v>
      </c>
      <c r="G473" s="4076" t="s">
        <v>41</v>
      </c>
      <c r="H473" s="4078">
        <v>182.75</v>
      </c>
      <c r="I473" s="4079">
        <v>182.75</v>
      </c>
      <c r="J473" s="4080">
        <v>0.2223</v>
      </c>
      <c r="K473" s="4081">
        <f t="shared" si="89"/>
        <v>223.375325</v>
      </c>
      <c r="L473" s="4082">
        <f t="shared" si="90"/>
        <v>920.33</v>
      </c>
      <c r="M473" s="4076" t="s">
        <v>18</v>
      </c>
      <c r="N473" s="4076" t="s">
        <v>17</v>
      </c>
      <c r="O473" s="4076" t="s">
        <v>26</v>
      </c>
      <c r="P473" s="4083">
        <v>4.12</v>
      </c>
      <c r="Q473" s="4084">
        <f t="shared" si="91"/>
        <v>920.32560000000001</v>
      </c>
    </row>
    <row r="474" spans="1:19" ht="45" customHeight="1" x14ac:dyDescent="0.3">
      <c r="A474" s="4085" t="s">
        <v>20</v>
      </c>
      <c r="B474" s="4085" t="s">
        <v>1313</v>
      </c>
      <c r="C474" s="4085" t="s">
        <v>35</v>
      </c>
      <c r="D474" s="4085" t="s">
        <v>1314</v>
      </c>
      <c r="E474" s="4085" t="s">
        <v>1315</v>
      </c>
      <c r="F474" s="4086">
        <f t="shared" si="88"/>
        <v>9.32</v>
      </c>
      <c r="G474" s="4085" t="s">
        <v>25</v>
      </c>
      <c r="H474" s="4087">
        <v>593.42999999999995</v>
      </c>
      <c r="I474" s="4088">
        <v>593.42999999999995</v>
      </c>
      <c r="J474" s="4089">
        <v>0.2223</v>
      </c>
      <c r="K474" s="4090">
        <f t="shared" si="89"/>
        <v>725.34948899999995</v>
      </c>
      <c r="L474" s="4091">
        <f t="shared" si="90"/>
        <v>6760.26</v>
      </c>
      <c r="M474" s="4085" t="s">
        <v>18</v>
      </c>
      <c r="N474" s="4085" t="s">
        <v>17</v>
      </c>
      <c r="O474" s="4085" t="s">
        <v>26</v>
      </c>
      <c r="P474" s="4092">
        <v>9.32</v>
      </c>
      <c r="Q474" s="4093">
        <f t="shared" si="91"/>
        <v>6760.2620000000006</v>
      </c>
    </row>
    <row r="475" spans="1:19" ht="45" customHeight="1" x14ac:dyDescent="0.3">
      <c r="A475" s="4094" t="s">
        <v>20</v>
      </c>
      <c r="B475" s="4094" t="s">
        <v>1316</v>
      </c>
      <c r="C475" s="4094" t="s">
        <v>35</v>
      </c>
      <c r="D475" s="4094" t="s">
        <v>1317</v>
      </c>
      <c r="E475" s="4094" t="s">
        <v>1318</v>
      </c>
      <c r="F475" s="4095">
        <f t="shared" si="88"/>
        <v>2</v>
      </c>
      <c r="G475" s="4094" t="s">
        <v>41</v>
      </c>
      <c r="H475" s="4096">
        <v>4.4000000000000004</v>
      </c>
      <c r="I475" s="4097">
        <v>4.4000000000000004</v>
      </c>
      <c r="J475" s="4098">
        <v>0.2223</v>
      </c>
      <c r="K475" s="4099">
        <f t="shared" si="89"/>
        <v>5.3781200000000009</v>
      </c>
      <c r="L475" s="4100">
        <f t="shared" si="90"/>
        <v>10.76</v>
      </c>
      <c r="M475" s="4094" t="s">
        <v>18</v>
      </c>
      <c r="N475" s="4094" t="s">
        <v>17</v>
      </c>
      <c r="O475" s="4094" t="s">
        <v>26</v>
      </c>
      <c r="P475" s="4101">
        <v>2</v>
      </c>
      <c r="Q475" s="4102">
        <f t="shared" si="91"/>
        <v>10.76</v>
      </c>
    </row>
    <row r="476" spans="1:19" ht="45" customHeight="1" x14ac:dyDescent="0.3">
      <c r="A476" s="4103" t="s">
        <v>16</v>
      </c>
      <c r="B476" s="4103" t="s">
        <v>1319</v>
      </c>
      <c r="C476" s="4103" t="s">
        <v>18</v>
      </c>
      <c r="D476" s="4103" t="s">
        <v>18</v>
      </c>
      <c r="E476" s="4103" t="s">
        <v>1320</v>
      </c>
      <c r="F476" s="4103" t="s">
        <v>18</v>
      </c>
      <c r="G476" s="4103" t="s">
        <v>18</v>
      </c>
      <c r="H476" s="4103" t="s">
        <v>18</v>
      </c>
      <c r="I476" s="4103" t="s">
        <v>18</v>
      </c>
      <c r="J476" s="4103" t="s">
        <v>18</v>
      </c>
      <c r="K476" s="4103" t="s">
        <v>18</v>
      </c>
      <c r="L476" s="4104">
        <f>ROUND(L477,2)+ROUND(L478,2)</f>
        <v>3554.63</v>
      </c>
      <c r="M476" s="4103" t="s">
        <v>18</v>
      </c>
      <c r="N476" s="4103" t="s">
        <v>18</v>
      </c>
      <c r="O476" s="4103" t="s">
        <v>18</v>
      </c>
      <c r="P476" s="4103" t="s">
        <v>18</v>
      </c>
      <c r="Q476" s="4103" t="s">
        <v>18</v>
      </c>
      <c r="R476" s="24" t="s">
        <v>18</v>
      </c>
      <c r="S476" s="24" t="s">
        <v>18</v>
      </c>
    </row>
    <row r="477" spans="1:19" ht="45" customHeight="1" x14ac:dyDescent="0.3">
      <c r="A477" s="4105" t="s">
        <v>20</v>
      </c>
      <c r="B477" s="4105" t="s">
        <v>1321</v>
      </c>
      <c r="C477" s="4105" t="s">
        <v>22</v>
      </c>
      <c r="D477" s="4105" t="s">
        <v>1322</v>
      </c>
      <c r="E477" s="4105" t="s">
        <v>1323</v>
      </c>
      <c r="F477" s="4106">
        <f>P477</f>
        <v>891.68</v>
      </c>
      <c r="G477" s="4105" t="s">
        <v>25</v>
      </c>
      <c r="H477" s="4107">
        <v>2.2200000000000002</v>
      </c>
      <c r="I477" s="4108">
        <v>2.2200000000000002</v>
      </c>
      <c r="J477" s="4109">
        <v>0.2223</v>
      </c>
      <c r="K477" s="4110">
        <f>ROUND(I477,2)+(ROUND(I477,2)*J477)</f>
        <v>2.7135060000000002</v>
      </c>
      <c r="L477" s="4111">
        <f>ROUND(Q477,2)</f>
        <v>2416.4499999999998</v>
      </c>
      <c r="M477" s="4105" t="s">
        <v>18</v>
      </c>
      <c r="N477" s="4105" t="s">
        <v>17</v>
      </c>
      <c r="O477" s="4105" t="s">
        <v>26</v>
      </c>
      <c r="P477" s="4112">
        <v>891.68</v>
      </c>
      <c r="Q477" s="4113">
        <f>ROUND(K477,2)*P477</f>
        <v>2416.4528</v>
      </c>
    </row>
    <row r="478" spans="1:19" ht="45" customHeight="1" x14ac:dyDescent="0.3">
      <c r="A478" s="4114" t="s">
        <v>20</v>
      </c>
      <c r="B478" s="4114" t="s">
        <v>1324</v>
      </c>
      <c r="C478" s="4114" t="s">
        <v>22</v>
      </c>
      <c r="D478" s="4114" t="s">
        <v>23</v>
      </c>
      <c r="E478" s="4114" t="s">
        <v>24</v>
      </c>
      <c r="F478" s="4115">
        <f>P478</f>
        <v>2</v>
      </c>
      <c r="G478" s="4114" t="s">
        <v>25</v>
      </c>
      <c r="H478" s="4116">
        <v>465.59</v>
      </c>
      <c r="I478" s="4117">
        <v>465.59</v>
      </c>
      <c r="J478" s="4118">
        <v>0.2223</v>
      </c>
      <c r="K478" s="4119">
        <f>ROUND(I478,2)+(ROUND(I478,2)*J478)</f>
        <v>569.09065699999996</v>
      </c>
      <c r="L478" s="4120">
        <f>ROUND(Q478,2)</f>
        <v>1138.18</v>
      </c>
      <c r="M478" s="4114" t="s">
        <v>18</v>
      </c>
      <c r="N478" s="4114" t="s">
        <v>17</v>
      </c>
      <c r="O478" s="4114" t="s">
        <v>26</v>
      </c>
      <c r="P478" s="4121">
        <v>2</v>
      </c>
      <c r="Q478" s="4122">
        <f>ROUND(K478,2)*P478</f>
        <v>1138.18</v>
      </c>
    </row>
    <row r="479" spans="1:19" ht="45" customHeight="1" x14ac:dyDescent="0.3">
      <c r="A479" s="4123" t="s">
        <v>1329</v>
      </c>
      <c r="B479" s="4124"/>
      <c r="C479" s="4124"/>
      <c r="D479" s="4124"/>
      <c r="E479" s="4124"/>
      <c r="F479" s="4124"/>
      <c r="G479" s="4124"/>
      <c r="H479" s="4124"/>
      <c r="I479" s="4124"/>
      <c r="J479" s="4124"/>
      <c r="K479" s="4124"/>
      <c r="L479" s="4124"/>
      <c r="M479" s="4124"/>
      <c r="N479" s="4124"/>
      <c r="O479" s="4124"/>
      <c r="P479" s="4124"/>
      <c r="Q479" s="4125">
        <f>L5+L15+L27+L62+L93+L104+L143+L150+L153+L168+L188+L200+L250+L259+L292+L327+L341+L362+L416+L426+L447+L450+L466+L476</f>
        <v>3289147.1900000004</v>
      </c>
    </row>
    <row r="480" spans="1:19" ht="45" customHeight="1" x14ac:dyDescent="0.3">
      <c r="A480" s="4123" t="s">
        <v>1330</v>
      </c>
      <c r="B480" s="4124"/>
      <c r="C480" s="4124"/>
      <c r="D480" s="4124"/>
      <c r="E480" s="4124"/>
      <c r="F480" s="4124"/>
      <c r="G480" s="4124"/>
      <c r="H480" s="4124"/>
      <c r="I480" s="4124"/>
      <c r="J480" s="4124"/>
      <c r="K480" s="4124"/>
      <c r="L480" s="4124"/>
      <c r="M480" s="4124"/>
      <c r="N480" s="4124"/>
      <c r="O480" s="4124"/>
      <c r="P480" s="4124"/>
      <c r="Q480" s="4125">
        <f>ROUND(3289147.19,2)-ROUND(Q479,2)</f>
        <v>0</v>
      </c>
    </row>
    <row r="487" spans="1:17" x14ac:dyDescent="0.3">
      <c r="A487" s="4127" t="s">
        <v>1334</v>
      </c>
      <c r="B487" s="4127"/>
      <c r="C487" s="4127"/>
      <c r="D487" s="4127"/>
      <c r="E487" s="4127"/>
      <c r="F487" s="4127"/>
      <c r="G487" s="4127"/>
      <c r="H487" s="4127"/>
      <c r="I487" s="4127"/>
      <c r="J487" s="4127"/>
      <c r="K487" s="4127"/>
      <c r="L487" s="4127"/>
      <c r="M487" s="4127"/>
      <c r="N487" s="4127"/>
      <c r="O487" s="4127"/>
      <c r="P487" s="4127"/>
      <c r="Q487" s="4127"/>
    </row>
    <row r="488" spans="1:17" x14ac:dyDescent="0.3">
      <c r="A488" s="4127" t="s">
        <v>1335</v>
      </c>
      <c r="B488" s="4127"/>
      <c r="C488" s="4127"/>
      <c r="D488" s="4127"/>
      <c r="E488" s="4127"/>
      <c r="F488" s="4127"/>
      <c r="G488" s="4127"/>
      <c r="H488" s="4127"/>
      <c r="I488" s="4127"/>
      <c r="J488" s="4127"/>
      <c r="K488" s="4127"/>
      <c r="L488" s="4127"/>
      <c r="M488" s="4127"/>
      <c r="N488" s="4127"/>
      <c r="O488" s="4127"/>
      <c r="P488" s="4127"/>
      <c r="Q488" s="4127"/>
    </row>
  </sheetData>
  <mergeCells count="7">
    <mergeCell ref="A487:Q487"/>
    <mergeCell ref="A488:Q488"/>
    <mergeCell ref="A479:P479"/>
    <mergeCell ref="A480:P480"/>
    <mergeCell ref="A1:Q1"/>
    <mergeCell ref="B2:Q2"/>
    <mergeCell ref="B3:Q3"/>
  </mergeCells>
  <pageMargins left="0.7" right="0.7" top="0.75" bottom="0.75" header="0.3" footer="0.3"/>
  <pageSetup paperSize="9" scale="38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03"/>
  <sheetViews>
    <sheetView tabSelected="1" workbookViewId="0">
      <selection activeCell="A103" sqref="A1:D103"/>
    </sheetView>
  </sheetViews>
  <sheetFormatPr defaultRowHeight="14.4" x14ac:dyDescent="0.3"/>
  <cols>
    <col min="1" max="1" width="15" customWidth="1"/>
    <col min="2" max="2" width="70" customWidth="1"/>
    <col min="3" max="3" width="10" customWidth="1"/>
    <col min="4" max="4" width="20" customWidth="1"/>
  </cols>
  <sheetData>
    <row r="1" spans="1:4" ht="76.2" customHeight="1" x14ac:dyDescent="0.3">
      <c r="A1" s="4128"/>
      <c r="B1" s="4128"/>
      <c r="C1" s="4128"/>
      <c r="D1" s="4128"/>
    </row>
    <row r="2" spans="1:4" ht="31.8" customHeight="1" x14ac:dyDescent="0.3">
      <c r="A2" s="4132" t="s">
        <v>1331</v>
      </c>
      <c r="B2" s="4135" t="s">
        <v>1337</v>
      </c>
      <c r="C2" s="4136"/>
      <c r="D2" s="4136"/>
    </row>
    <row r="3" spans="1:4" x14ac:dyDescent="0.3">
      <c r="A3" s="4132" t="s">
        <v>1336</v>
      </c>
      <c r="B3" s="4134" t="s">
        <v>1333</v>
      </c>
      <c r="C3" s="4133"/>
      <c r="D3" s="4133"/>
    </row>
    <row r="4" spans="1:4" x14ac:dyDescent="0.3">
      <c r="A4" s="4275" t="s">
        <v>1325</v>
      </c>
      <c r="B4" s="4275" t="s">
        <v>16</v>
      </c>
      <c r="C4" s="4275" t="s">
        <v>1326</v>
      </c>
      <c r="D4" s="4275" t="s">
        <v>1327</v>
      </c>
    </row>
    <row r="5" spans="1:4" ht="45" customHeight="1" x14ac:dyDescent="0.3">
      <c r="A5" s="4137" t="s">
        <v>17</v>
      </c>
      <c r="B5" s="4137" t="s">
        <v>19</v>
      </c>
      <c r="C5" s="4137" t="s">
        <v>17</v>
      </c>
      <c r="D5" s="4138">
        <v>1</v>
      </c>
    </row>
    <row r="6" spans="1:4" ht="45" customHeight="1" x14ac:dyDescent="0.3">
      <c r="A6" s="4139" t="s">
        <v>55</v>
      </c>
      <c r="B6" s="4139" t="s">
        <v>56</v>
      </c>
      <c r="C6" s="4140" t="s">
        <v>17</v>
      </c>
      <c r="D6" s="4141">
        <v>0.15</v>
      </c>
    </row>
    <row r="7" spans="1:4" ht="45" customHeight="1" x14ac:dyDescent="0.3">
      <c r="A7" s="4142"/>
      <c r="B7" s="4142"/>
      <c r="C7" s="4140" t="s">
        <v>55</v>
      </c>
      <c r="D7" s="4143">
        <v>0.85</v>
      </c>
    </row>
    <row r="8" spans="1:4" ht="45" customHeight="1" x14ac:dyDescent="0.3">
      <c r="A8" s="4144" t="s">
        <v>79</v>
      </c>
      <c r="B8" s="4144" t="s">
        <v>80</v>
      </c>
      <c r="C8" s="4145" t="s">
        <v>55</v>
      </c>
      <c r="D8" s="4146">
        <v>0.7</v>
      </c>
    </row>
    <row r="9" spans="1:4" ht="45" customHeight="1" x14ac:dyDescent="0.3">
      <c r="A9" s="4142"/>
      <c r="B9" s="4142"/>
      <c r="C9" s="4145" t="s">
        <v>79</v>
      </c>
      <c r="D9" s="4147">
        <v>0.3</v>
      </c>
    </row>
    <row r="10" spans="1:4" ht="45" customHeight="1" x14ac:dyDescent="0.3">
      <c r="A10" s="4148" t="s">
        <v>152</v>
      </c>
      <c r="B10" s="4148" t="s">
        <v>153</v>
      </c>
      <c r="C10" s="4149" t="s">
        <v>55</v>
      </c>
      <c r="D10" s="4150">
        <v>0.1</v>
      </c>
    </row>
    <row r="11" spans="1:4" ht="45" customHeight="1" x14ac:dyDescent="0.3">
      <c r="A11" s="4142"/>
      <c r="B11" s="4142"/>
      <c r="C11" s="4149" t="s">
        <v>79</v>
      </c>
      <c r="D11" s="4151">
        <v>0.7</v>
      </c>
    </row>
    <row r="12" spans="1:4" ht="45" customHeight="1" x14ac:dyDescent="0.3">
      <c r="A12" s="4142"/>
      <c r="B12" s="4142"/>
      <c r="C12" s="4149" t="s">
        <v>152</v>
      </c>
      <c r="D12" s="4152">
        <v>0.2</v>
      </c>
    </row>
    <row r="13" spans="1:4" ht="45" customHeight="1" x14ac:dyDescent="0.3">
      <c r="A13" s="4153" t="s">
        <v>212</v>
      </c>
      <c r="B13" s="4153" t="s">
        <v>213</v>
      </c>
      <c r="C13" s="4154" t="s">
        <v>79</v>
      </c>
      <c r="D13" s="4155">
        <v>0.15</v>
      </c>
    </row>
    <row r="14" spans="1:4" ht="45" customHeight="1" x14ac:dyDescent="0.3">
      <c r="A14" s="4142"/>
      <c r="B14" s="4142"/>
      <c r="C14" s="4154" t="s">
        <v>152</v>
      </c>
      <c r="D14" s="4156">
        <v>0.4</v>
      </c>
    </row>
    <row r="15" spans="1:4" ht="45" customHeight="1" x14ac:dyDescent="0.3">
      <c r="A15" s="4142"/>
      <c r="B15" s="4142"/>
      <c r="C15" s="4154" t="s">
        <v>212</v>
      </c>
      <c r="D15" s="4157">
        <v>0.45</v>
      </c>
    </row>
    <row r="16" spans="1:4" ht="45" customHeight="1" x14ac:dyDescent="0.3">
      <c r="A16" s="4158" t="s">
        <v>242</v>
      </c>
      <c r="B16" s="4158" t="s">
        <v>243</v>
      </c>
      <c r="C16" s="4159" t="s">
        <v>212</v>
      </c>
      <c r="D16" s="4160">
        <v>0.1</v>
      </c>
    </row>
    <row r="17" spans="1:4" ht="45" customHeight="1" x14ac:dyDescent="0.3">
      <c r="A17" s="4142"/>
      <c r="B17" s="4142"/>
      <c r="C17" s="4159" t="s">
        <v>242</v>
      </c>
      <c r="D17" s="4161">
        <v>0.4</v>
      </c>
    </row>
    <row r="18" spans="1:4" ht="45" customHeight="1" x14ac:dyDescent="0.3">
      <c r="A18" s="4142"/>
      <c r="B18" s="4142"/>
      <c r="C18" s="4159" t="s">
        <v>358</v>
      </c>
      <c r="D18" s="4162">
        <v>0.3</v>
      </c>
    </row>
    <row r="19" spans="1:4" ht="45" customHeight="1" x14ac:dyDescent="0.3">
      <c r="A19" s="4142"/>
      <c r="B19" s="4142"/>
      <c r="C19" s="4159" t="s">
        <v>378</v>
      </c>
      <c r="D19" s="4163">
        <v>0.2</v>
      </c>
    </row>
    <row r="20" spans="1:4" ht="45" customHeight="1" x14ac:dyDescent="0.3">
      <c r="A20" s="4164" t="s">
        <v>358</v>
      </c>
      <c r="B20" s="4164" t="s">
        <v>359</v>
      </c>
      <c r="C20" s="4165" t="s">
        <v>79</v>
      </c>
      <c r="D20" s="4166">
        <v>0.25</v>
      </c>
    </row>
    <row r="21" spans="1:4" ht="45" customHeight="1" x14ac:dyDescent="0.3">
      <c r="A21" s="4142"/>
      <c r="B21" s="4142"/>
      <c r="C21" s="4165" t="s">
        <v>152</v>
      </c>
      <c r="D21" s="4167">
        <v>0.35</v>
      </c>
    </row>
    <row r="22" spans="1:4" ht="45" customHeight="1" x14ac:dyDescent="0.3">
      <c r="A22" s="4142"/>
      <c r="B22" s="4142"/>
      <c r="C22" s="4165" t="s">
        <v>212</v>
      </c>
      <c r="D22" s="4168">
        <v>0.25</v>
      </c>
    </row>
    <row r="23" spans="1:4" ht="45" customHeight="1" x14ac:dyDescent="0.3">
      <c r="A23" s="4142"/>
      <c r="B23" s="4142"/>
      <c r="C23" s="4165" t="s">
        <v>242</v>
      </c>
      <c r="D23" s="4169">
        <v>0.15</v>
      </c>
    </row>
    <row r="24" spans="1:4" ht="45" customHeight="1" x14ac:dyDescent="0.3">
      <c r="A24" s="4170" t="s">
        <v>378</v>
      </c>
      <c r="B24" s="4170" t="s">
        <v>379</v>
      </c>
      <c r="C24" s="4170" t="s">
        <v>79</v>
      </c>
      <c r="D24" s="4171">
        <v>1</v>
      </c>
    </row>
    <row r="25" spans="1:4" ht="45" customHeight="1" x14ac:dyDescent="0.3">
      <c r="A25" s="4172" t="s">
        <v>386</v>
      </c>
      <c r="B25" s="4172" t="s">
        <v>387</v>
      </c>
      <c r="C25" s="4173" t="s">
        <v>152</v>
      </c>
      <c r="D25" s="4174">
        <v>0.15</v>
      </c>
    </row>
    <row r="26" spans="1:4" ht="45" customHeight="1" x14ac:dyDescent="0.3">
      <c r="A26" s="4142"/>
      <c r="B26" s="4142"/>
      <c r="C26" s="4173" t="s">
        <v>212</v>
      </c>
      <c r="D26" s="4175">
        <v>0.2</v>
      </c>
    </row>
    <row r="27" spans="1:4" ht="45" customHeight="1" x14ac:dyDescent="0.3">
      <c r="A27" s="4142"/>
      <c r="B27" s="4142"/>
      <c r="C27" s="4173" t="s">
        <v>242</v>
      </c>
      <c r="D27" s="4176">
        <v>0.2</v>
      </c>
    </row>
    <row r="28" spans="1:4" ht="45" customHeight="1" x14ac:dyDescent="0.3">
      <c r="A28" s="4142"/>
      <c r="B28" s="4142"/>
      <c r="C28" s="4173" t="s">
        <v>358</v>
      </c>
      <c r="D28" s="4177">
        <v>0.2</v>
      </c>
    </row>
    <row r="29" spans="1:4" ht="45" customHeight="1" x14ac:dyDescent="0.3">
      <c r="A29" s="4142"/>
      <c r="B29" s="4142"/>
      <c r="C29" s="4173" t="s">
        <v>378</v>
      </c>
      <c r="D29" s="4178">
        <v>0.2</v>
      </c>
    </row>
    <row r="30" spans="1:4" ht="45" customHeight="1" x14ac:dyDescent="0.3">
      <c r="A30" s="4142"/>
      <c r="B30" s="4142"/>
      <c r="C30" s="4173" t="s">
        <v>386</v>
      </c>
      <c r="D30" s="4179">
        <v>0.05</v>
      </c>
    </row>
    <row r="31" spans="1:4" ht="45" customHeight="1" x14ac:dyDescent="0.3">
      <c r="A31" s="4180" t="s">
        <v>426</v>
      </c>
      <c r="B31" s="4180" t="s">
        <v>427</v>
      </c>
      <c r="C31" s="4181" t="s">
        <v>152</v>
      </c>
      <c r="D31" s="4182">
        <v>0.15</v>
      </c>
    </row>
    <row r="32" spans="1:4" ht="45" customHeight="1" x14ac:dyDescent="0.3">
      <c r="A32" s="4142"/>
      <c r="B32" s="4142"/>
      <c r="C32" s="4181" t="s">
        <v>212</v>
      </c>
      <c r="D32" s="4183">
        <v>0.15</v>
      </c>
    </row>
    <row r="33" spans="1:4" ht="45" customHeight="1" x14ac:dyDescent="0.3">
      <c r="A33" s="4142"/>
      <c r="B33" s="4142"/>
      <c r="C33" s="4181" t="s">
        <v>242</v>
      </c>
      <c r="D33" s="4184">
        <v>0.25</v>
      </c>
    </row>
    <row r="34" spans="1:4" ht="45" customHeight="1" x14ac:dyDescent="0.3">
      <c r="A34" s="4142"/>
      <c r="B34" s="4142"/>
      <c r="C34" s="4181" t="s">
        <v>358</v>
      </c>
      <c r="D34" s="4185">
        <v>0.2</v>
      </c>
    </row>
    <row r="35" spans="1:4" ht="45" customHeight="1" x14ac:dyDescent="0.3">
      <c r="A35" s="4142"/>
      <c r="B35" s="4142"/>
      <c r="C35" s="4181" t="s">
        <v>378</v>
      </c>
      <c r="D35" s="4186">
        <v>0.25</v>
      </c>
    </row>
    <row r="36" spans="1:4" ht="45" customHeight="1" x14ac:dyDescent="0.3">
      <c r="A36" s="4187" t="s">
        <v>485</v>
      </c>
      <c r="B36" s="4187" t="s">
        <v>486</v>
      </c>
      <c r="C36" s="4188" t="s">
        <v>358</v>
      </c>
      <c r="D36" s="4189">
        <v>0.3</v>
      </c>
    </row>
    <row r="37" spans="1:4" ht="45" customHeight="1" x14ac:dyDescent="0.3">
      <c r="A37" s="4142"/>
      <c r="B37" s="4142"/>
      <c r="C37" s="4188" t="s">
        <v>378</v>
      </c>
      <c r="D37" s="4190">
        <v>0.25</v>
      </c>
    </row>
    <row r="38" spans="1:4" ht="45" customHeight="1" x14ac:dyDescent="0.3">
      <c r="A38" s="4142"/>
      <c r="B38" s="4142"/>
      <c r="C38" s="4188" t="s">
        <v>386</v>
      </c>
      <c r="D38" s="4191">
        <v>0.4</v>
      </c>
    </row>
    <row r="39" spans="1:4" ht="45" customHeight="1" x14ac:dyDescent="0.3">
      <c r="A39" s="4142"/>
      <c r="B39" s="4142"/>
      <c r="C39" s="4188" t="s">
        <v>426</v>
      </c>
      <c r="D39" s="4192">
        <v>0.05</v>
      </c>
    </row>
    <row r="40" spans="1:4" ht="45" customHeight="1" x14ac:dyDescent="0.3">
      <c r="A40" s="4193" t="s">
        <v>520</v>
      </c>
      <c r="B40" s="4193" t="s">
        <v>521</v>
      </c>
      <c r="C40" s="4194" t="s">
        <v>152</v>
      </c>
      <c r="D40" s="4195">
        <v>0.1</v>
      </c>
    </row>
    <row r="41" spans="1:4" ht="45" customHeight="1" x14ac:dyDescent="0.3">
      <c r="A41" s="4142"/>
      <c r="B41" s="4142"/>
      <c r="C41" s="4194" t="s">
        <v>212</v>
      </c>
      <c r="D41" s="4196">
        <v>0.2</v>
      </c>
    </row>
    <row r="42" spans="1:4" ht="45" customHeight="1" x14ac:dyDescent="0.3">
      <c r="A42" s="4142"/>
      <c r="B42" s="4142"/>
      <c r="C42" s="4194" t="s">
        <v>242</v>
      </c>
      <c r="D42" s="4197">
        <v>0.3</v>
      </c>
    </row>
    <row r="43" spans="1:4" ht="45" customHeight="1" x14ac:dyDescent="0.3">
      <c r="A43" s="4142"/>
      <c r="B43" s="4142"/>
      <c r="C43" s="4194" t="s">
        <v>358</v>
      </c>
      <c r="D43" s="4198">
        <v>0.2</v>
      </c>
    </row>
    <row r="44" spans="1:4" ht="45" customHeight="1" x14ac:dyDescent="0.3">
      <c r="A44" s="4142"/>
      <c r="B44" s="4142"/>
      <c r="C44" s="4194" t="s">
        <v>378</v>
      </c>
      <c r="D44" s="4199">
        <v>0.1</v>
      </c>
    </row>
    <row r="45" spans="1:4" ht="45" customHeight="1" x14ac:dyDescent="0.3">
      <c r="A45" s="4142"/>
      <c r="B45" s="4142"/>
      <c r="C45" s="4194" t="s">
        <v>386</v>
      </c>
      <c r="D45" s="4200">
        <v>0.1</v>
      </c>
    </row>
    <row r="46" spans="1:4" ht="45" customHeight="1" x14ac:dyDescent="0.3">
      <c r="A46" s="4201" t="s">
        <v>663</v>
      </c>
      <c r="B46" s="4201" t="s">
        <v>664</v>
      </c>
      <c r="C46" s="4202" t="s">
        <v>212</v>
      </c>
      <c r="D46" s="4203">
        <v>0.2</v>
      </c>
    </row>
    <row r="47" spans="1:4" ht="45" customHeight="1" x14ac:dyDescent="0.3">
      <c r="A47" s="4142"/>
      <c r="B47" s="4142"/>
      <c r="C47" s="4202" t="s">
        <v>242</v>
      </c>
      <c r="D47" s="4204">
        <v>0.2</v>
      </c>
    </row>
    <row r="48" spans="1:4" ht="45" customHeight="1" x14ac:dyDescent="0.3">
      <c r="A48" s="4142"/>
      <c r="B48" s="4142"/>
      <c r="C48" s="4202" t="s">
        <v>358</v>
      </c>
      <c r="D48" s="4205">
        <v>0.3</v>
      </c>
    </row>
    <row r="49" spans="1:4" ht="45" customHeight="1" x14ac:dyDescent="0.3">
      <c r="A49" s="4142"/>
      <c r="B49" s="4142"/>
      <c r="C49" s="4202" t="s">
        <v>378</v>
      </c>
      <c r="D49" s="4206">
        <v>0.25</v>
      </c>
    </row>
    <row r="50" spans="1:4" ht="45" customHeight="1" x14ac:dyDescent="0.3">
      <c r="A50" s="4142"/>
      <c r="B50" s="4142"/>
      <c r="C50" s="4202" t="s">
        <v>386</v>
      </c>
      <c r="D50" s="4207">
        <v>0.05</v>
      </c>
    </row>
    <row r="51" spans="1:4" ht="45" customHeight="1" x14ac:dyDescent="0.3">
      <c r="A51" s="4208" t="s">
        <v>689</v>
      </c>
      <c r="B51" s="4208" t="s">
        <v>690</v>
      </c>
      <c r="C51" s="4209" t="s">
        <v>152</v>
      </c>
      <c r="D51" s="4210">
        <v>0.2</v>
      </c>
    </row>
    <row r="52" spans="1:4" ht="45" customHeight="1" x14ac:dyDescent="0.3">
      <c r="A52" s="4142"/>
      <c r="B52" s="4142"/>
      <c r="C52" s="4209" t="s">
        <v>212</v>
      </c>
      <c r="D52" s="4211">
        <v>0.2</v>
      </c>
    </row>
    <row r="53" spans="1:4" ht="45" customHeight="1" x14ac:dyDescent="0.3">
      <c r="A53" s="4142"/>
      <c r="B53" s="4142"/>
      <c r="C53" s="4209" t="s">
        <v>242</v>
      </c>
      <c r="D53" s="4212">
        <v>0.2</v>
      </c>
    </row>
    <row r="54" spans="1:4" ht="45" customHeight="1" x14ac:dyDescent="0.3">
      <c r="A54" s="4142"/>
      <c r="B54" s="4142"/>
      <c r="C54" s="4209" t="s">
        <v>358</v>
      </c>
      <c r="D54" s="4213">
        <v>0.2</v>
      </c>
    </row>
    <row r="55" spans="1:4" ht="45" customHeight="1" x14ac:dyDescent="0.3">
      <c r="A55" s="4142"/>
      <c r="B55" s="4142"/>
      <c r="C55" s="4209" t="s">
        <v>378</v>
      </c>
      <c r="D55" s="4214">
        <v>0.2</v>
      </c>
    </row>
    <row r="56" spans="1:4" ht="45" customHeight="1" x14ac:dyDescent="0.3">
      <c r="A56" s="4215" t="s">
        <v>785</v>
      </c>
      <c r="B56" s="4215" t="s">
        <v>786</v>
      </c>
      <c r="C56" s="4216" t="s">
        <v>242</v>
      </c>
      <c r="D56" s="4217">
        <v>0.1</v>
      </c>
    </row>
    <row r="57" spans="1:4" ht="45" customHeight="1" x14ac:dyDescent="0.3">
      <c r="A57" s="4142"/>
      <c r="B57" s="4142"/>
      <c r="C57" s="4216" t="s">
        <v>358</v>
      </c>
      <c r="D57" s="4218">
        <v>0.2</v>
      </c>
    </row>
    <row r="58" spans="1:4" ht="45" customHeight="1" x14ac:dyDescent="0.3">
      <c r="A58" s="4142"/>
      <c r="B58" s="4142"/>
      <c r="C58" s="4216" t="s">
        <v>378</v>
      </c>
      <c r="D58" s="4219">
        <v>0.3</v>
      </c>
    </row>
    <row r="59" spans="1:4" ht="45" customHeight="1" x14ac:dyDescent="0.3">
      <c r="A59" s="4142"/>
      <c r="B59" s="4142"/>
      <c r="C59" s="4216" t="s">
        <v>386</v>
      </c>
      <c r="D59" s="4220">
        <v>0.4</v>
      </c>
    </row>
    <row r="60" spans="1:4" ht="45" customHeight="1" x14ac:dyDescent="0.3">
      <c r="A60" s="4221" t="s">
        <v>889</v>
      </c>
      <c r="B60" s="4221" t="s">
        <v>890</v>
      </c>
      <c r="C60" s="4222" t="s">
        <v>152</v>
      </c>
      <c r="D60" s="4223">
        <v>0.3</v>
      </c>
    </row>
    <row r="61" spans="1:4" ht="45" customHeight="1" x14ac:dyDescent="0.3">
      <c r="A61" s="4142"/>
      <c r="B61" s="4142"/>
      <c r="C61" s="4222" t="s">
        <v>212</v>
      </c>
      <c r="D61" s="4224">
        <v>0.3</v>
      </c>
    </row>
    <row r="62" spans="1:4" ht="45" customHeight="1" x14ac:dyDescent="0.3">
      <c r="A62" s="4142"/>
      <c r="B62" s="4142"/>
      <c r="C62" s="4222" t="s">
        <v>378</v>
      </c>
      <c r="D62" s="4225">
        <v>0.2</v>
      </c>
    </row>
    <row r="63" spans="1:4" ht="45" customHeight="1" x14ac:dyDescent="0.3">
      <c r="A63" s="4142"/>
      <c r="B63" s="4142"/>
      <c r="C63" s="4222" t="s">
        <v>386</v>
      </c>
      <c r="D63" s="4226">
        <v>0.2</v>
      </c>
    </row>
    <row r="64" spans="1:4" ht="45" customHeight="1" x14ac:dyDescent="0.3">
      <c r="A64" s="4227" t="s">
        <v>930</v>
      </c>
      <c r="B64" s="4227" t="s">
        <v>931</v>
      </c>
      <c r="C64" s="4228" t="s">
        <v>152</v>
      </c>
      <c r="D64" s="4229">
        <v>0.05</v>
      </c>
    </row>
    <row r="65" spans="1:4" ht="45" customHeight="1" x14ac:dyDescent="0.3">
      <c r="A65" s="4142"/>
      <c r="B65" s="4142"/>
      <c r="C65" s="4228" t="s">
        <v>212</v>
      </c>
      <c r="D65" s="4230">
        <v>0.1</v>
      </c>
    </row>
    <row r="66" spans="1:4" ht="45" customHeight="1" x14ac:dyDescent="0.3">
      <c r="A66" s="4142"/>
      <c r="B66" s="4142"/>
      <c r="C66" s="4228" t="s">
        <v>242</v>
      </c>
      <c r="D66" s="4231">
        <v>0.1</v>
      </c>
    </row>
    <row r="67" spans="1:4" ht="45" customHeight="1" x14ac:dyDescent="0.3">
      <c r="A67" s="4142"/>
      <c r="B67" s="4142"/>
      <c r="C67" s="4228" t="s">
        <v>358</v>
      </c>
      <c r="D67" s="4232">
        <v>0.2</v>
      </c>
    </row>
    <row r="68" spans="1:4" ht="45" customHeight="1" x14ac:dyDescent="0.3">
      <c r="A68" s="4142"/>
      <c r="B68" s="4142"/>
      <c r="C68" s="4228" t="s">
        <v>378</v>
      </c>
      <c r="D68" s="4233">
        <v>0.3</v>
      </c>
    </row>
    <row r="69" spans="1:4" ht="45" customHeight="1" x14ac:dyDescent="0.3">
      <c r="A69" s="4142"/>
      <c r="B69" s="4142"/>
      <c r="C69" s="4228" t="s">
        <v>386</v>
      </c>
      <c r="D69" s="4234">
        <v>0.25</v>
      </c>
    </row>
    <row r="70" spans="1:4" ht="45" customHeight="1" x14ac:dyDescent="0.3">
      <c r="A70" s="4235" t="s">
        <v>990</v>
      </c>
      <c r="B70" s="4235" t="s">
        <v>991</v>
      </c>
      <c r="C70" s="4236" t="s">
        <v>152</v>
      </c>
      <c r="D70" s="4237">
        <v>0.05</v>
      </c>
    </row>
    <row r="71" spans="1:4" ht="45" customHeight="1" x14ac:dyDescent="0.3">
      <c r="A71" s="4142"/>
      <c r="B71" s="4142"/>
      <c r="C71" s="4236" t="s">
        <v>212</v>
      </c>
      <c r="D71" s="4238">
        <v>0.05</v>
      </c>
    </row>
    <row r="72" spans="1:4" ht="45" customHeight="1" x14ac:dyDescent="0.3">
      <c r="A72" s="4142"/>
      <c r="B72" s="4142"/>
      <c r="C72" s="4236" t="s">
        <v>242</v>
      </c>
      <c r="D72" s="4239">
        <v>0.1</v>
      </c>
    </row>
    <row r="73" spans="1:4" ht="45" customHeight="1" x14ac:dyDescent="0.3">
      <c r="A73" s="4142"/>
      <c r="B73" s="4142"/>
      <c r="C73" s="4236" t="s">
        <v>358</v>
      </c>
      <c r="D73" s="4240">
        <v>0.2</v>
      </c>
    </row>
    <row r="74" spans="1:4" ht="45" customHeight="1" x14ac:dyDescent="0.3">
      <c r="A74" s="4142"/>
      <c r="B74" s="4142"/>
      <c r="C74" s="4236" t="s">
        <v>378</v>
      </c>
      <c r="D74" s="4241">
        <v>0.25</v>
      </c>
    </row>
    <row r="75" spans="1:4" ht="45" customHeight="1" x14ac:dyDescent="0.3">
      <c r="A75" s="4142"/>
      <c r="B75" s="4142"/>
      <c r="C75" s="4236" t="s">
        <v>386</v>
      </c>
      <c r="D75" s="4242">
        <v>0.25</v>
      </c>
    </row>
    <row r="76" spans="1:4" ht="45" customHeight="1" x14ac:dyDescent="0.3">
      <c r="A76" s="4142"/>
      <c r="B76" s="4142"/>
      <c r="C76" s="4236" t="s">
        <v>426</v>
      </c>
      <c r="D76" s="4243">
        <v>0.1</v>
      </c>
    </row>
    <row r="77" spans="1:4" ht="45" customHeight="1" x14ac:dyDescent="0.3">
      <c r="A77" s="4244" t="s">
        <v>1151</v>
      </c>
      <c r="B77" s="4244" t="s">
        <v>1152</v>
      </c>
      <c r="C77" s="4245" t="s">
        <v>212</v>
      </c>
      <c r="D77" s="4246">
        <v>0.2</v>
      </c>
    </row>
    <row r="78" spans="1:4" ht="45" customHeight="1" x14ac:dyDescent="0.3">
      <c r="A78" s="4142"/>
      <c r="B78" s="4142"/>
      <c r="C78" s="4245" t="s">
        <v>386</v>
      </c>
      <c r="D78" s="4247">
        <v>0.8</v>
      </c>
    </row>
    <row r="79" spans="1:4" ht="45" customHeight="1" x14ac:dyDescent="0.3">
      <c r="A79" s="4248" t="s">
        <v>1180</v>
      </c>
      <c r="B79" s="4248" t="s">
        <v>1181</v>
      </c>
      <c r="C79" s="4249" t="s">
        <v>358</v>
      </c>
      <c r="D79" s="4250">
        <v>0.2</v>
      </c>
    </row>
    <row r="80" spans="1:4" ht="45" customHeight="1" x14ac:dyDescent="0.3">
      <c r="A80" s="4142"/>
      <c r="B80" s="4142"/>
      <c r="C80" s="4249" t="s">
        <v>378</v>
      </c>
      <c r="D80" s="4251">
        <v>0.3</v>
      </c>
    </row>
    <row r="81" spans="1:4" ht="45" customHeight="1" x14ac:dyDescent="0.3">
      <c r="A81" s="4142"/>
      <c r="B81" s="4142"/>
      <c r="C81" s="4249" t="s">
        <v>386</v>
      </c>
      <c r="D81" s="4252">
        <v>0.3</v>
      </c>
    </row>
    <row r="82" spans="1:4" ht="45" customHeight="1" x14ac:dyDescent="0.3">
      <c r="A82" s="4142"/>
      <c r="B82" s="4142"/>
      <c r="C82" s="4249" t="s">
        <v>426</v>
      </c>
      <c r="D82" s="4253">
        <v>0.2</v>
      </c>
    </row>
    <row r="83" spans="1:4" ht="45" customHeight="1" x14ac:dyDescent="0.3">
      <c r="A83" s="4254" t="s">
        <v>1237</v>
      </c>
      <c r="B83" s="4254" t="s">
        <v>1238</v>
      </c>
      <c r="C83" s="4254" t="s">
        <v>426</v>
      </c>
      <c r="D83" s="4255">
        <v>1</v>
      </c>
    </row>
    <row r="84" spans="1:4" ht="45" customHeight="1" x14ac:dyDescent="0.3">
      <c r="A84" s="4256" t="s">
        <v>1245</v>
      </c>
      <c r="B84" s="4256" t="s">
        <v>1246</v>
      </c>
      <c r="C84" s="4257" t="s">
        <v>55</v>
      </c>
      <c r="D84" s="4258">
        <v>0.15</v>
      </c>
    </row>
    <row r="85" spans="1:4" ht="45" customHeight="1" x14ac:dyDescent="0.3">
      <c r="A85" s="4142"/>
      <c r="B85" s="4142"/>
      <c r="C85" s="4257" t="s">
        <v>79</v>
      </c>
      <c r="D85" s="4259">
        <v>0.1</v>
      </c>
    </row>
    <row r="86" spans="1:4" ht="45" customHeight="1" x14ac:dyDescent="0.3">
      <c r="A86" s="4142"/>
      <c r="B86" s="4142"/>
      <c r="C86" s="4257" t="s">
        <v>358</v>
      </c>
      <c r="D86" s="4260">
        <v>0.3</v>
      </c>
    </row>
    <row r="87" spans="1:4" ht="45" customHeight="1" x14ac:dyDescent="0.3">
      <c r="A87" s="4142"/>
      <c r="B87" s="4142"/>
      <c r="C87" s="4257" t="s">
        <v>378</v>
      </c>
      <c r="D87" s="4261">
        <v>0.2</v>
      </c>
    </row>
    <row r="88" spans="1:4" ht="45" customHeight="1" x14ac:dyDescent="0.3">
      <c r="A88" s="4142"/>
      <c r="B88" s="4142"/>
      <c r="C88" s="4257" t="s">
        <v>386</v>
      </c>
      <c r="D88" s="4262">
        <v>0.15</v>
      </c>
    </row>
    <row r="89" spans="1:4" ht="45" customHeight="1" x14ac:dyDescent="0.3">
      <c r="A89" s="4142"/>
      <c r="B89" s="4142"/>
      <c r="C89" s="4257" t="s">
        <v>426</v>
      </c>
      <c r="D89" s="4263">
        <v>0.1</v>
      </c>
    </row>
    <row r="90" spans="1:4" ht="45" customHeight="1" x14ac:dyDescent="0.3">
      <c r="A90" s="4264" t="s">
        <v>1290</v>
      </c>
      <c r="B90" s="4264" t="s">
        <v>1291</v>
      </c>
      <c r="C90" s="4265" t="s">
        <v>17</v>
      </c>
      <c r="D90" s="4266">
        <v>0.15</v>
      </c>
    </row>
    <row r="91" spans="1:4" ht="45" customHeight="1" x14ac:dyDescent="0.3">
      <c r="A91" s="4142"/>
      <c r="B91" s="4142"/>
      <c r="C91" s="4265" t="s">
        <v>55</v>
      </c>
      <c r="D91" s="4267">
        <v>0.25</v>
      </c>
    </row>
    <row r="92" spans="1:4" ht="45" customHeight="1" x14ac:dyDescent="0.3">
      <c r="A92" s="4142"/>
      <c r="B92" s="4142"/>
      <c r="C92" s="4265" t="s">
        <v>378</v>
      </c>
      <c r="D92" s="4268">
        <v>0.15</v>
      </c>
    </row>
    <row r="93" spans="1:4" ht="45" customHeight="1" x14ac:dyDescent="0.3">
      <c r="A93" s="4142"/>
      <c r="B93" s="4142"/>
      <c r="C93" s="4265" t="s">
        <v>386</v>
      </c>
      <c r="D93" s="4269">
        <v>0.3</v>
      </c>
    </row>
    <row r="94" spans="1:4" ht="45" customHeight="1" x14ac:dyDescent="0.3">
      <c r="A94" s="4142"/>
      <c r="B94" s="4142"/>
      <c r="C94" s="4265" t="s">
        <v>426</v>
      </c>
      <c r="D94" s="4270">
        <v>0.15</v>
      </c>
    </row>
    <row r="95" spans="1:4" ht="45" customHeight="1" x14ac:dyDescent="0.3">
      <c r="A95" s="4271" t="s">
        <v>1319</v>
      </c>
      <c r="B95" s="4271" t="s">
        <v>1320</v>
      </c>
      <c r="C95" s="4272" t="s">
        <v>386</v>
      </c>
      <c r="D95" s="4273">
        <v>0.4</v>
      </c>
    </row>
    <row r="96" spans="1:4" ht="45" customHeight="1" x14ac:dyDescent="0.3">
      <c r="A96" s="4142"/>
      <c r="B96" s="4142"/>
      <c r="C96" s="4272" t="s">
        <v>426</v>
      </c>
      <c r="D96" s="4274">
        <v>0.6</v>
      </c>
    </row>
    <row r="102" spans="1:4" x14ac:dyDescent="0.3">
      <c r="A102" s="4127" t="s">
        <v>1334</v>
      </c>
      <c r="B102" s="4127"/>
      <c r="C102" s="4127"/>
      <c r="D102" s="4127"/>
    </row>
    <row r="103" spans="1:4" x14ac:dyDescent="0.3">
      <c r="A103" s="4127" t="s">
        <v>1335</v>
      </c>
      <c r="B103" s="4127"/>
      <c r="C103" s="4127"/>
      <c r="D103" s="4127"/>
    </row>
  </sheetData>
  <mergeCells count="47">
    <mergeCell ref="B2:D2"/>
    <mergeCell ref="A1:D1"/>
    <mergeCell ref="B3:D3"/>
    <mergeCell ref="A102:D102"/>
    <mergeCell ref="A103:D103"/>
    <mergeCell ref="A84:A89"/>
    <mergeCell ref="B84:B89"/>
    <mergeCell ref="A90:A94"/>
    <mergeCell ref="B90:B94"/>
    <mergeCell ref="A95:A96"/>
    <mergeCell ref="B95:B96"/>
    <mergeCell ref="A70:A76"/>
    <mergeCell ref="B70:B76"/>
    <mergeCell ref="A77:A78"/>
    <mergeCell ref="B77:B78"/>
    <mergeCell ref="A79:A82"/>
    <mergeCell ref="B79:B82"/>
    <mergeCell ref="A56:A59"/>
    <mergeCell ref="B56:B59"/>
    <mergeCell ref="A60:A63"/>
    <mergeCell ref="B60:B63"/>
    <mergeCell ref="A64:A69"/>
    <mergeCell ref="B64:B69"/>
    <mergeCell ref="A40:A45"/>
    <mergeCell ref="B40:B45"/>
    <mergeCell ref="A46:A50"/>
    <mergeCell ref="B46:B50"/>
    <mergeCell ref="A51:A55"/>
    <mergeCell ref="B51:B55"/>
    <mergeCell ref="A25:A30"/>
    <mergeCell ref="B25:B30"/>
    <mergeCell ref="A31:A35"/>
    <mergeCell ref="B31:B35"/>
    <mergeCell ref="A36:A39"/>
    <mergeCell ref="B36:B39"/>
    <mergeCell ref="A13:A15"/>
    <mergeCell ref="B13:B15"/>
    <mergeCell ref="A16:A19"/>
    <mergeCell ref="B16:B19"/>
    <mergeCell ref="A20:A23"/>
    <mergeCell ref="B20:B23"/>
    <mergeCell ref="A6:A7"/>
    <mergeCell ref="B6:B7"/>
    <mergeCell ref="A8:A9"/>
    <mergeCell ref="B8:B9"/>
    <mergeCell ref="A10:A12"/>
    <mergeCell ref="B10:B12"/>
  </mergeCells>
  <pageMargins left="0.7" right="0.7" top="0.75" bottom="0.75" header="0.3" footer="0.3"/>
  <pageSetup paperSize="9" scale="77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BM</vt:lpstr>
      <vt:lpstr>CFF-BM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Marllon Cabral</cp:lastModifiedBy>
  <cp:lastPrinted>2025-04-18T20:04:12Z</cp:lastPrinted>
  <dcterms:created xsi:type="dcterms:W3CDTF">2025-04-18T19:45:59Z</dcterms:created>
  <dcterms:modified xsi:type="dcterms:W3CDTF">2025-04-18T20:04:22Z</dcterms:modified>
</cp:coreProperties>
</file>